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213\папка обмена\Елена Владимировна\"/>
    </mc:Choice>
  </mc:AlternateContent>
  <xr:revisionPtr revIDLastSave="0" documentId="13_ncr:1_{0F0E711A-7D81-4325-AC31-F77713863637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5 Анализ ПФХД (бюджетные).." sheetId="17" r:id="rId1"/>
  </sheets>
  <externalReferences>
    <externalReference r:id="rId2"/>
  </externalReferences>
  <definedNames>
    <definedName name="TABLE" localSheetId="0">'5 Анализ ПФХД (бюджетные)..'!#REF!</definedName>
    <definedName name="TABLE_2" localSheetId="0">'5 Анализ ПФХД (бюджетные)..'!#REF!</definedName>
    <definedName name="_xlnm.Print_Titles" localSheetId="0">'5 Анализ ПФХД (бюджетные)..'!$10:$13</definedName>
    <definedName name="_xlnm.Print_Area" localSheetId="0">'5 Анализ ПФХД (бюджетные)..'!$A$1:$N$539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2" i="17" l="1"/>
  <c r="H430" i="17"/>
  <c r="H404" i="17"/>
  <c r="H408" i="17"/>
  <c r="H308" i="17"/>
  <c r="G441" i="17"/>
  <c r="G440" i="17"/>
  <c r="G298" i="17"/>
  <c r="E40" i="17"/>
  <c r="E425" i="17"/>
  <c r="G303" i="17"/>
  <c r="G302" i="17"/>
  <c r="G301" i="17"/>
  <c r="E437" i="17"/>
  <c r="G197" i="17" l="1"/>
  <c r="F69" i="17"/>
  <c r="F432" i="17"/>
  <c r="F435" i="17"/>
  <c r="F437" i="17"/>
  <c r="H301" i="17"/>
  <c r="H352" i="17"/>
  <c r="G267" i="17"/>
  <c r="G190" i="17"/>
  <c r="H190" i="17" s="1"/>
  <c r="E253" i="17"/>
  <c r="E252" i="17"/>
  <c r="E251" i="17"/>
  <c r="E179" i="17"/>
  <c r="E157" i="17"/>
  <c r="E156" i="17"/>
  <c r="E155" i="17"/>
  <c r="E152" i="17"/>
  <c r="E147" i="17"/>
  <c r="E146" i="17"/>
  <c r="E145" i="17"/>
  <c r="E54" i="17"/>
  <c r="G228" i="17"/>
  <c r="H228" i="17" s="1"/>
  <c r="G250" i="17"/>
  <c r="H250" i="17" s="1"/>
  <c r="G42" i="17" l="1"/>
  <c r="G121" i="17"/>
  <c r="H121" i="17" s="1"/>
  <c r="G216" i="17"/>
  <c r="G217" i="17"/>
  <c r="H217" i="17" s="1"/>
  <c r="G109" i="17"/>
  <c r="G215" i="17"/>
  <c r="H215" i="17" s="1"/>
  <c r="G411" i="17"/>
  <c r="G270" i="17"/>
  <c r="G311" i="17"/>
  <c r="G269" i="17"/>
  <c r="G175" i="17"/>
  <c r="H175" i="17" s="1"/>
  <c r="G260" i="17"/>
  <c r="H260" i="17" s="1"/>
  <c r="G207" i="17"/>
  <c r="H207" i="17" s="1"/>
  <c r="G153" i="17"/>
  <c r="H153" i="17" s="1"/>
  <c r="G150" i="17"/>
  <c r="H150" i="17" s="1"/>
  <c r="G196" i="17"/>
  <c r="H196" i="17" s="1"/>
  <c r="G142" i="17"/>
  <c r="H142" i="17" s="1"/>
  <c r="G141" i="17"/>
  <c r="H141" i="17" s="1"/>
  <c r="G193" i="17"/>
  <c r="G245" i="17"/>
  <c r="H245" i="17" s="1"/>
  <c r="G111" i="17"/>
  <c r="G214" i="17"/>
  <c r="H214" i="17" s="1"/>
  <c r="G213" i="17"/>
  <c r="H213" i="17" s="1"/>
  <c r="G438" i="17"/>
  <c r="G434" i="17"/>
  <c r="G433" i="17"/>
  <c r="G280" i="17"/>
  <c r="G312" i="17"/>
  <c r="G364" i="17"/>
  <c r="G363" i="17"/>
  <c r="G310" i="17"/>
  <c r="G309" i="17"/>
  <c r="G360" i="17"/>
  <c r="G307" i="17"/>
  <c r="G357" i="17"/>
  <c r="G305" i="17"/>
  <c r="G300" i="17"/>
  <c r="G291" i="17"/>
  <c r="G273" i="17"/>
  <c r="G272" i="17" s="1"/>
  <c r="G265" i="17"/>
  <c r="G122" i="17"/>
  <c r="H122" i="17" s="1"/>
  <c r="G174" i="17"/>
  <c r="H174" i="17" s="1"/>
  <c r="G173" i="17"/>
  <c r="H173" i="17" s="1"/>
  <c r="G120" i="17"/>
  <c r="H120" i="17" s="1"/>
  <c r="G243" i="17"/>
  <c r="H243" i="17" s="1"/>
  <c r="G137" i="17"/>
  <c r="H137" i="17" s="1"/>
  <c r="G244" i="17"/>
  <c r="H244" i="17" s="1"/>
  <c r="G191" i="17"/>
  <c r="H191" i="17" s="1"/>
  <c r="G138" i="17"/>
  <c r="H138" i="17" s="1"/>
  <c r="G154" i="17"/>
  <c r="H154" i="17" s="1"/>
  <c r="G257" i="17"/>
  <c r="H257" i="17" s="1"/>
  <c r="G204" i="17"/>
  <c r="H204" i="17" s="1"/>
  <c r="G151" i="17"/>
  <c r="H151" i="17" s="1"/>
  <c r="G149" i="17"/>
  <c r="H149" i="17" s="1"/>
  <c r="G144" i="17"/>
  <c r="H144" i="17" s="1"/>
  <c r="G143" i="17"/>
  <c r="H143" i="17" s="1"/>
  <c r="G249" i="17"/>
  <c r="H249" i="17" s="1"/>
  <c r="G195" i="17"/>
  <c r="H195" i="17" s="1"/>
  <c r="G140" i="17"/>
  <c r="H140" i="17" s="1"/>
  <c r="G139" i="17"/>
  <c r="H139" i="17" s="1"/>
  <c r="G192" i="17"/>
  <c r="H192" i="17" s="1"/>
  <c r="G186" i="17"/>
  <c r="H186" i="17" s="1"/>
  <c r="G133" i="17"/>
  <c r="H133" i="17" s="1"/>
  <c r="G221" i="17"/>
  <c r="H221" i="17" s="1"/>
  <c r="G168" i="17"/>
  <c r="H168" i="17" s="1"/>
  <c r="G115" i="17"/>
  <c r="H115" i="17" s="1"/>
  <c r="G108" i="17"/>
  <c r="H108" i="17" s="1"/>
  <c r="G107" i="17"/>
  <c r="H107" i="17" s="1"/>
  <c r="G160" i="17"/>
  <c r="H160" i="17" s="1"/>
  <c r="F57" i="17"/>
  <c r="G57" i="17"/>
  <c r="F58" i="17"/>
  <c r="G59" i="17"/>
  <c r="F59" i="17"/>
  <c r="F63" i="17"/>
  <c r="G63" i="17"/>
  <c r="F64" i="17"/>
  <c r="G64" i="17"/>
  <c r="E172" i="17"/>
  <c r="F119" i="17"/>
  <c r="E119" i="17"/>
  <c r="H14" i="17"/>
  <c r="F272" i="17"/>
  <c r="E272" i="17"/>
  <c r="F42" i="17"/>
  <c r="H387" i="17"/>
  <c r="F84" i="17"/>
  <c r="E42" i="17"/>
  <c r="G506" i="17"/>
  <c r="F506" i="17"/>
  <c r="E506" i="17"/>
  <c r="G504" i="17"/>
  <c r="G503" i="17" s="1"/>
  <c r="G502" i="17" s="1"/>
  <c r="F504" i="17"/>
  <c r="F503" i="17" s="1"/>
  <c r="F502" i="17" s="1"/>
  <c r="E504" i="17"/>
  <c r="E503" i="17" s="1"/>
  <c r="E502" i="17" s="1"/>
  <c r="G500" i="17"/>
  <c r="G499" i="17" s="1"/>
  <c r="G498" i="17" s="1"/>
  <c r="F500" i="17"/>
  <c r="F499" i="17" s="1"/>
  <c r="F498" i="17" s="1"/>
  <c r="E500" i="17"/>
  <c r="E499" i="17" s="1"/>
  <c r="E498" i="17" s="1"/>
  <c r="G496" i="17"/>
  <c r="G495" i="17" s="1"/>
  <c r="G27" i="17" s="1"/>
  <c r="G26" i="17" s="1"/>
  <c r="F496" i="17"/>
  <c r="F495" i="17" s="1"/>
  <c r="F27" i="17" s="1"/>
  <c r="F26" i="17" s="1"/>
  <c r="E496" i="17"/>
  <c r="E495" i="17" s="1"/>
  <c r="E27" i="17" s="1"/>
  <c r="E26" i="17" s="1"/>
  <c r="G494" i="17"/>
  <c r="F494" i="17"/>
  <c r="E494" i="17"/>
  <c r="G493" i="17"/>
  <c r="F493" i="17"/>
  <c r="E493" i="17"/>
  <c r="G492" i="17"/>
  <c r="F492" i="17"/>
  <c r="E492" i="17"/>
  <c r="G491" i="17"/>
  <c r="F491" i="17"/>
  <c r="E491" i="17"/>
  <c r="G490" i="17"/>
  <c r="F490" i="17"/>
  <c r="E490" i="17"/>
  <c r="G489" i="17"/>
  <c r="F489" i="17"/>
  <c r="E489" i="17"/>
  <c r="G488" i="17"/>
  <c r="F488" i="17"/>
  <c r="E488" i="17"/>
  <c r="G487" i="17"/>
  <c r="F487" i="17"/>
  <c r="E487" i="17"/>
  <c r="G486" i="17"/>
  <c r="F486" i="17"/>
  <c r="E486" i="17"/>
  <c r="G484" i="17"/>
  <c r="F484" i="17"/>
  <c r="E484" i="17"/>
  <c r="G483" i="17"/>
  <c r="F483" i="17"/>
  <c r="E483" i="17"/>
  <c r="G482" i="17"/>
  <c r="F482" i="17"/>
  <c r="E482" i="17"/>
  <c r="G481" i="17"/>
  <c r="F481" i="17"/>
  <c r="E481" i="17"/>
  <c r="G480" i="17"/>
  <c r="F480" i="17"/>
  <c r="E480" i="17"/>
  <c r="G479" i="17"/>
  <c r="F479" i="17"/>
  <c r="E479" i="17"/>
  <c r="G478" i="17"/>
  <c r="F478" i="17"/>
  <c r="E478" i="17"/>
  <c r="G477" i="17"/>
  <c r="F477" i="17"/>
  <c r="E477" i="17"/>
  <c r="G476" i="17"/>
  <c r="F476" i="17"/>
  <c r="E476" i="17"/>
  <c r="G475" i="17"/>
  <c r="F475" i="17"/>
  <c r="E475" i="17"/>
  <c r="G474" i="17"/>
  <c r="F474" i="17"/>
  <c r="E474" i="17"/>
  <c r="G473" i="17"/>
  <c r="G472" i="17" s="1"/>
  <c r="F473" i="17"/>
  <c r="F472" i="17" s="1"/>
  <c r="E473" i="17"/>
  <c r="G471" i="17"/>
  <c r="F471" i="17"/>
  <c r="E471" i="17"/>
  <c r="G470" i="17"/>
  <c r="F470" i="17"/>
  <c r="E470" i="17"/>
  <c r="G463" i="17"/>
  <c r="F463" i="17"/>
  <c r="E463" i="17"/>
  <c r="G461" i="17"/>
  <c r="F461" i="17"/>
  <c r="E461" i="17"/>
  <c r="G460" i="17"/>
  <c r="F460" i="17"/>
  <c r="E460" i="17"/>
  <c r="G459" i="17"/>
  <c r="F459" i="17"/>
  <c r="E459" i="17"/>
  <c r="G458" i="17"/>
  <c r="F458" i="17"/>
  <c r="E458" i="17"/>
  <c r="G457" i="17"/>
  <c r="F457" i="17"/>
  <c r="F456" i="17" s="1"/>
  <c r="E457" i="17"/>
  <c r="E456" i="17" s="1"/>
  <c r="G454" i="17"/>
  <c r="F454" i="17"/>
  <c r="E454" i="17"/>
  <c r="G453" i="17"/>
  <c r="F453" i="17"/>
  <c r="E453" i="17"/>
  <c r="G452" i="17"/>
  <c r="F452" i="17"/>
  <c r="E452" i="17"/>
  <c r="G451" i="17"/>
  <c r="F451" i="17"/>
  <c r="E451" i="17"/>
  <c r="G449" i="17"/>
  <c r="F449" i="17"/>
  <c r="E449" i="17"/>
  <c r="G448" i="17"/>
  <c r="F448" i="17"/>
  <c r="G447" i="17"/>
  <c r="F447" i="17"/>
  <c r="E447" i="17"/>
  <c r="G446" i="17"/>
  <c r="F446" i="17"/>
  <c r="E446" i="17"/>
  <c r="G445" i="17"/>
  <c r="F445" i="17"/>
  <c r="E445" i="17"/>
  <c r="G443" i="17"/>
  <c r="F443" i="17"/>
  <c r="G436" i="17"/>
  <c r="F436" i="17"/>
  <c r="E436" i="17"/>
  <c r="G435" i="17"/>
  <c r="G43" i="17" s="1"/>
  <c r="F43" i="17"/>
  <c r="E435" i="17"/>
  <c r="E43" i="17" s="1"/>
  <c r="G431" i="17"/>
  <c r="G38" i="17" s="1"/>
  <c r="F431" i="17"/>
  <c r="F38" i="17" s="1"/>
  <c r="E431" i="17"/>
  <c r="G429" i="17"/>
  <c r="F429" i="17"/>
  <c r="E429" i="17"/>
  <c r="G428" i="17"/>
  <c r="G427" i="17" s="1"/>
  <c r="G37" i="17" s="1"/>
  <c r="F428" i="17"/>
  <c r="F427" i="17" s="1"/>
  <c r="F37" i="17" s="1"/>
  <c r="E428" i="17"/>
  <c r="G426" i="17"/>
  <c r="F426" i="17"/>
  <c r="E426" i="17"/>
  <c r="G425" i="17"/>
  <c r="F425" i="17"/>
  <c r="G424" i="17"/>
  <c r="F424" i="17"/>
  <c r="E424" i="17"/>
  <c r="G422" i="17"/>
  <c r="F422" i="17"/>
  <c r="E422" i="17"/>
  <c r="G421" i="17"/>
  <c r="G420" i="17" s="1"/>
  <c r="F421" i="17"/>
  <c r="F420" i="17" s="1"/>
  <c r="E421" i="17"/>
  <c r="E420" i="17" s="1"/>
  <c r="G418" i="17"/>
  <c r="F418" i="17"/>
  <c r="E418" i="17"/>
  <c r="G417" i="17"/>
  <c r="F417" i="17"/>
  <c r="E417" i="17"/>
  <c r="G416" i="17"/>
  <c r="F416" i="17"/>
  <c r="E416" i="17"/>
  <c r="G415" i="17"/>
  <c r="F415" i="17"/>
  <c r="G414" i="17"/>
  <c r="F414" i="17"/>
  <c r="E414" i="17"/>
  <c r="G413" i="17"/>
  <c r="F413" i="17"/>
  <c r="E413" i="17"/>
  <c r="G412" i="17"/>
  <c r="F412" i="17"/>
  <c r="E412" i="17"/>
  <c r="G410" i="17"/>
  <c r="F410" i="17"/>
  <c r="E410" i="17"/>
  <c r="G407" i="17"/>
  <c r="F407" i="17"/>
  <c r="E407" i="17"/>
  <c r="G406" i="17"/>
  <c r="F406" i="17"/>
  <c r="E406" i="17"/>
  <c r="G405" i="17"/>
  <c r="F405" i="17"/>
  <c r="E405" i="17"/>
  <c r="G403" i="17"/>
  <c r="F403" i="17"/>
  <c r="E403" i="17"/>
  <c r="G402" i="17"/>
  <c r="F402" i="17"/>
  <c r="E402" i="17"/>
  <c r="G401" i="17"/>
  <c r="F401" i="17"/>
  <c r="E401" i="17"/>
  <c r="G400" i="17"/>
  <c r="F400" i="17"/>
  <c r="E400" i="17"/>
  <c r="G399" i="17"/>
  <c r="F399" i="17"/>
  <c r="E399" i="17"/>
  <c r="G398" i="17"/>
  <c r="F398" i="17"/>
  <c r="E398" i="17"/>
  <c r="G397" i="17"/>
  <c r="F397" i="17"/>
  <c r="F396" i="17" s="1"/>
  <c r="E397" i="17"/>
  <c r="G395" i="17"/>
  <c r="F395" i="17"/>
  <c r="E395" i="17"/>
  <c r="G394" i="17"/>
  <c r="F394" i="17"/>
  <c r="E394" i="17"/>
  <c r="G385" i="17"/>
  <c r="F385" i="17"/>
  <c r="E385" i="17"/>
  <c r="G384" i="17"/>
  <c r="F384" i="17"/>
  <c r="E384" i="17"/>
  <c r="G383" i="17"/>
  <c r="F383" i="17"/>
  <c r="E383" i="17"/>
  <c r="G382" i="17"/>
  <c r="F382" i="17"/>
  <c r="E382" i="17"/>
  <c r="G381" i="17"/>
  <c r="F381" i="17"/>
  <c r="F380" i="17" s="1"/>
  <c r="E381" i="17"/>
  <c r="G378" i="17"/>
  <c r="F378" i="17"/>
  <c r="E378" i="17"/>
  <c r="G377" i="17"/>
  <c r="F377" i="17"/>
  <c r="E377" i="17"/>
  <c r="G376" i="17"/>
  <c r="F376" i="17"/>
  <c r="E376" i="17"/>
  <c r="G375" i="17"/>
  <c r="F375" i="17"/>
  <c r="E375" i="17"/>
  <c r="G374" i="17"/>
  <c r="F374" i="17"/>
  <c r="E374" i="17"/>
  <c r="G373" i="17"/>
  <c r="H373" i="17" s="1"/>
  <c r="G372" i="17"/>
  <c r="F372" i="17"/>
  <c r="E372" i="17"/>
  <c r="G371" i="17"/>
  <c r="F371" i="17"/>
  <c r="E371" i="17"/>
  <c r="G370" i="17"/>
  <c r="F370" i="17"/>
  <c r="E370" i="17"/>
  <c r="G369" i="17"/>
  <c r="F369" i="17"/>
  <c r="E369" i="17"/>
  <c r="G367" i="17"/>
  <c r="F367" i="17"/>
  <c r="E367" i="17"/>
  <c r="G366" i="17"/>
  <c r="F366" i="17"/>
  <c r="E366" i="17"/>
  <c r="G365" i="17"/>
  <c r="F365" i="17"/>
  <c r="E365" i="17"/>
  <c r="G362" i="17"/>
  <c r="F362" i="17"/>
  <c r="E362" i="17"/>
  <c r="G361" i="17"/>
  <c r="F361" i="17"/>
  <c r="E361" i="17"/>
  <c r="G359" i="17"/>
  <c r="F359" i="17"/>
  <c r="E359" i="17"/>
  <c r="G356" i="17"/>
  <c r="F356" i="17"/>
  <c r="E356" i="17"/>
  <c r="G355" i="17"/>
  <c r="F355" i="17"/>
  <c r="E355" i="17"/>
  <c r="G354" i="17"/>
  <c r="F354" i="17"/>
  <c r="E354" i="17"/>
  <c r="G353" i="17"/>
  <c r="F353" i="17"/>
  <c r="E353" i="17"/>
  <c r="G351" i="17"/>
  <c r="F351" i="17"/>
  <c r="E351" i="17"/>
  <c r="G350" i="17"/>
  <c r="F350" i="17"/>
  <c r="E350" i="17"/>
  <c r="G349" i="17"/>
  <c r="F349" i="17"/>
  <c r="E349" i="17"/>
  <c r="G348" i="17"/>
  <c r="F348" i="17"/>
  <c r="E348" i="17"/>
  <c r="G347" i="17"/>
  <c r="F347" i="17"/>
  <c r="E347" i="17"/>
  <c r="G346" i="17"/>
  <c r="G345" i="17" s="1"/>
  <c r="F346" i="17"/>
  <c r="E346" i="17"/>
  <c r="G344" i="17"/>
  <c r="F344" i="17"/>
  <c r="E344" i="17"/>
  <c r="G343" i="17"/>
  <c r="F343" i="17"/>
  <c r="E343" i="17"/>
  <c r="G336" i="17"/>
  <c r="F336" i="17"/>
  <c r="E336" i="17"/>
  <c r="G334" i="17"/>
  <c r="F334" i="17"/>
  <c r="E334" i="17"/>
  <c r="G333" i="17"/>
  <c r="F333" i="17"/>
  <c r="E333" i="17"/>
  <c r="G332" i="17"/>
  <c r="F332" i="17"/>
  <c r="E332" i="17"/>
  <c r="G331" i="17"/>
  <c r="F331" i="17"/>
  <c r="E331" i="17"/>
  <c r="G330" i="17"/>
  <c r="G329" i="17" s="1"/>
  <c r="F330" i="17"/>
  <c r="E330" i="17"/>
  <c r="G327" i="17"/>
  <c r="F327" i="17"/>
  <c r="E327" i="17"/>
  <c r="G326" i="17"/>
  <c r="F326" i="17"/>
  <c r="E326" i="17"/>
  <c r="G325" i="17"/>
  <c r="F325" i="17"/>
  <c r="E325" i="17"/>
  <c r="G324" i="17"/>
  <c r="F324" i="17"/>
  <c r="E324" i="17"/>
  <c r="G322" i="17"/>
  <c r="F322" i="17"/>
  <c r="E322" i="17"/>
  <c r="G321" i="17"/>
  <c r="F321" i="17"/>
  <c r="E321" i="17"/>
  <c r="G320" i="17"/>
  <c r="F320" i="17"/>
  <c r="E320" i="17"/>
  <c r="G319" i="17"/>
  <c r="F319" i="17"/>
  <c r="E319" i="17"/>
  <c r="G318" i="17"/>
  <c r="F318" i="17"/>
  <c r="E318" i="17"/>
  <c r="G317" i="17"/>
  <c r="E317" i="17"/>
  <c r="G315" i="17"/>
  <c r="F315" i="17"/>
  <c r="E315" i="17"/>
  <c r="G314" i="17"/>
  <c r="F314" i="17"/>
  <c r="E314" i="17"/>
  <c r="G313" i="17"/>
  <c r="F313" i="17"/>
  <c r="F306" i="17" s="1"/>
  <c r="E313" i="17"/>
  <c r="G304" i="17"/>
  <c r="F304" i="17"/>
  <c r="E304" i="17"/>
  <c r="G299" i="17"/>
  <c r="F299" i="17"/>
  <c r="E299" i="17"/>
  <c r="G297" i="17"/>
  <c r="F297" i="17"/>
  <c r="E297" i="17"/>
  <c r="G296" i="17"/>
  <c r="F296" i="17"/>
  <c r="E296" i="17"/>
  <c r="G295" i="17"/>
  <c r="F295" i="17"/>
  <c r="E295" i="17"/>
  <c r="G294" i="17"/>
  <c r="G293" i="17" s="1"/>
  <c r="F294" i="17"/>
  <c r="F293" i="17" s="1"/>
  <c r="E294" i="17"/>
  <c r="G292" i="17"/>
  <c r="F292" i="17"/>
  <c r="E292" i="17"/>
  <c r="G284" i="17"/>
  <c r="F284" i="17"/>
  <c r="E284" i="17"/>
  <c r="G282" i="17"/>
  <c r="F282" i="17"/>
  <c r="E282" i="17"/>
  <c r="G281" i="17"/>
  <c r="F281" i="17"/>
  <c r="G279" i="17"/>
  <c r="F279" i="17"/>
  <c r="E279" i="17"/>
  <c r="G278" i="17"/>
  <c r="G277" i="17" s="1"/>
  <c r="F278" i="17"/>
  <c r="E278" i="17"/>
  <c r="G275" i="17"/>
  <c r="F275" i="17"/>
  <c r="E275" i="17"/>
  <c r="G274" i="17"/>
  <c r="F274" i="17"/>
  <c r="E274" i="17"/>
  <c r="G268" i="17"/>
  <c r="F268" i="17"/>
  <c r="E268" i="17"/>
  <c r="G266" i="17"/>
  <c r="F266" i="17"/>
  <c r="G263" i="17"/>
  <c r="F263" i="17"/>
  <c r="E263" i="17"/>
  <c r="G262" i="17"/>
  <c r="F262" i="17"/>
  <c r="E262" i="17"/>
  <c r="G261" i="17"/>
  <c r="F261" i="17"/>
  <c r="E261" i="17"/>
  <c r="G259" i="17"/>
  <c r="F259" i="17"/>
  <c r="E259" i="17"/>
  <c r="G258" i="17"/>
  <c r="F258" i="17"/>
  <c r="F254" i="17" s="1"/>
  <c r="E258" i="17"/>
  <c r="E255" i="17"/>
  <c r="G253" i="17"/>
  <c r="F253" i="17"/>
  <c r="G252" i="17"/>
  <c r="F252" i="17"/>
  <c r="G251" i="17"/>
  <c r="F251" i="17"/>
  <c r="E91" i="17"/>
  <c r="F90" i="17"/>
  <c r="G248" i="17"/>
  <c r="G89" i="17" s="1"/>
  <c r="F248" i="17"/>
  <c r="F89" i="17" s="1"/>
  <c r="E248" i="17"/>
  <c r="E89" i="17" s="1"/>
  <c r="H89" i="17" s="1"/>
  <c r="G246" i="17"/>
  <c r="G87" i="17" s="1"/>
  <c r="F246" i="17"/>
  <c r="F87" i="17" s="1"/>
  <c r="E246" i="17"/>
  <c r="E87" i="17" s="1"/>
  <c r="H87" i="17" s="1"/>
  <c r="G86" i="17"/>
  <c r="F86" i="17"/>
  <c r="G242" i="17"/>
  <c r="F242" i="17"/>
  <c r="E242" i="17"/>
  <c r="E241" i="17" s="1"/>
  <c r="G80" i="17"/>
  <c r="F80" i="17"/>
  <c r="E239" i="17"/>
  <c r="E80" i="17" s="1"/>
  <c r="G232" i="17"/>
  <c r="F232" i="17"/>
  <c r="E232" i="17"/>
  <c r="E230" i="17"/>
  <c r="G68" i="17"/>
  <c r="F68" i="17"/>
  <c r="E227" i="17"/>
  <c r="E68" i="17" s="1"/>
  <c r="G67" i="17"/>
  <c r="F67" i="17"/>
  <c r="E226" i="17"/>
  <c r="E67" i="17" s="1"/>
  <c r="G220" i="17"/>
  <c r="F220" i="17"/>
  <c r="E222" i="17"/>
  <c r="E220" i="17" s="1"/>
  <c r="H220" i="17" s="1"/>
  <c r="F56" i="17"/>
  <c r="G210" i="17"/>
  <c r="F210" i="17"/>
  <c r="E210" i="17"/>
  <c r="G209" i="17"/>
  <c r="F209" i="17"/>
  <c r="E209" i="17"/>
  <c r="G208" i="17"/>
  <c r="F208" i="17"/>
  <c r="E208" i="17"/>
  <c r="G206" i="17"/>
  <c r="F206" i="17"/>
  <c r="E206" i="17"/>
  <c r="G205" i="17"/>
  <c r="F205" i="17"/>
  <c r="E205" i="17"/>
  <c r="E202" i="17"/>
  <c r="G200" i="17"/>
  <c r="F200" i="17"/>
  <c r="E200" i="17"/>
  <c r="G199" i="17"/>
  <c r="F199" i="17"/>
  <c r="E199" i="17"/>
  <c r="G198" i="17"/>
  <c r="F198" i="17"/>
  <c r="E198" i="17"/>
  <c r="E92" i="17" s="1"/>
  <c r="G88" i="17"/>
  <c r="G189" i="17"/>
  <c r="G188" i="17" s="1"/>
  <c r="F189" i="17"/>
  <c r="F188" i="17" s="1"/>
  <c r="E189" i="17"/>
  <c r="E188" i="17" s="1"/>
  <c r="G179" i="17"/>
  <c r="F179" i="17"/>
  <c r="F167" i="17"/>
  <c r="E169" i="17"/>
  <c r="E167" i="17" s="1"/>
  <c r="H167" i="17" s="1"/>
  <c r="G167" i="17"/>
  <c r="E56" i="17"/>
  <c r="G157" i="17"/>
  <c r="F157" i="17"/>
  <c r="F104" i="17" s="1"/>
  <c r="G156" i="17"/>
  <c r="F156" i="17"/>
  <c r="G155" i="17"/>
  <c r="F155" i="17"/>
  <c r="F101" i="17"/>
  <c r="E101" i="17"/>
  <c r="G152" i="17"/>
  <c r="F152" i="17"/>
  <c r="G147" i="17"/>
  <c r="F147" i="17"/>
  <c r="G146" i="17"/>
  <c r="F146" i="17"/>
  <c r="G145" i="17"/>
  <c r="G92" i="17" s="1"/>
  <c r="F145" i="17"/>
  <c r="E90" i="17"/>
  <c r="G85" i="17"/>
  <c r="F85" i="17"/>
  <c r="G136" i="17"/>
  <c r="F136" i="17"/>
  <c r="F135" i="17" s="1"/>
  <c r="E136" i="17"/>
  <c r="E135" i="17" s="1"/>
  <c r="G126" i="17"/>
  <c r="F126" i="17"/>
  <c r="E126" i="17"/>
  <c r="F71" i="17"/>
  <c r="E124" i="17"/>
  <c r="E71" i="17" s="1"/>
  <c r="E69" i="17"/>
  <c r="G114" i="17"/>
  <c r="E116" i="17"/>
  <c r="E114" i="17" s="1"/>
  <c r="H114" i="17" s="1"/>
  <c r="G62" i="17"/>
  <c r="G55" i="17"/>
  <c r="E55" i="17"/>
  <c r="G73" i="17"/>
  <c r="F73" i="17"/>
  <c r="E73" i="17"/>
  <c r="G49" i="17"/>
  <c r="F49" i="17"/>
  <c r="E49" i="17"/>
  <c r="G45" i="17"/>
  <c r="F45" i="17"/>
  <c r="E45" i="17"/>
  <c r="G17" i="17"/>
  <c r="F17" i="17"/>
  <c r="E17" i="17"/>
  <c r="E86" i="17"/>
  <c r="H86" i="17" s="1"/>
  <c r="E84" i="17"/>
  <c r="E59" i="17"/>
  <c r="F55" i="17"/>
  <c r="E62" i="17"/>
  <c r="H62" i="17" s="1"/>
  <c r="E98" i="17"/>
  <c r="F54" i="17"/>
  <c r="F62" i="17"/>
  <c r="E85" i="17"/>
  <c r="H85" i="17" s="1"/>
  <c r="F88" i="17"/>
  <c r="G70" i="17"/>
  <c r="F97" i="17"/>
  <c r="E58" i="17"/>
  <c r="G96" i="17"/>
  <c r="E306" i="17"/>
  <c r="G485" i="17"/>
  <c r="G71" i="17"/>
  <c r="E97" i="17"/>
  <c r="E57" i="17"/>
  <c r="G97" i="17"/>
  <c r="F98" i="17"/>
  <c r="G409" i="17"/>
  <c r="F114" i="17"/>
  <c r="E64" i="17"/>
  <c r="E70" i="17"/>
  <c r="G81" i="17"/>
  <c r="E88" i="17"/>
  <c r="H88" i="17" s="1"/>
  <c r="F81" i="17"/>
  <c r="F91" i="17"/>
  <c r="G91" i="17" s="1"/>
  <c r="G225" i="17"/>
  <c r="F358" i="17"/>
  <c r="F70" i="17"/>
  <c r="F345" i="17"/>
  <c r="F96" i="17"/>
  <c r="E81" i="17"/>
  <c r="F225" i="17"/>
  <c r="F172" i="17"/>
  <c r="E329" i="17"/>
  <c r="E396" i="17"/>
  <c r="E485" i="17"/>
  <c r="G103" i="17"/>
  <c r="G172" i="17"/>
  <c r="F201" i="17"/>
  <c r="G148" i="17"/>
  <c r="G306" i="17"/>
  <c r="G54" i="17"/>
  <c r="H54" i="17" s="1"/>
  <c r="G69" i="17"/>
  <c r="G98" i="17"/>
  <c r="H97" i="17" l="1"/>
  <c r="H98" i="17"/>
  <c r="E358" i="17"/>
  <c r="H188" i="17"/>
  <c r="H68" i="17"/>
  <c r="H172" i="17"/>
  <c r="H67" i="17"/>
  <c r="F485" i="17"/>
  <c r="G432" i="17"/>
  <c r="H69" i="17"/>
  <c r="H91" i="17"/>
  <c r="G56" i="17"/>
  <c r="H56" i="17" s="1"/>
  <c r="H109" i="17"/>
  <c r="H55" i="17"/>
  <c r="H38" i="17"/>
  <c r="G58" i="17"/>
  <c r="E99" i="17"/>
  <c r="E100" i="17"/>
  <c r="E103" i="17"/>
  <c r="E104" i="17"/>
  <c r="F419" i="17"/>
  <c r="F423" i="17"/>
  <c r="F36" i="17" s="1"/>
  <c r="G84" i="17"/>
  <c r="H84" i="17" s="1"/>
  <c r="E35" i="17"/>
  <c r="H42" i="17"/>
  <c r="G358" i="17"/>
  <c r="G61" i="17"/>
  <c r="F92" i="17"/>
  <c r="G93" i="17"/>
  <c r="F100" i="17"/>
  <c r="G423" i="17"/>
  <c r="G36" i="17" s="1"/>
  <c r="E409" i="17"/>
  <c r="G100" i="17"/>
  <c r="E41" i="17"/>
  <c r="E39" i="17"/>
  <c r="G102" i="17"/>
  <c r="F241" i="17"/>
  <c r="F238" i="17" s="1"/>
  <c r="F234" i="17" s="1"/>
  <c r="F212" i="17" s="1"/>
  <c r="G456" i="17"/>
  <c r="G90" i="17"/>
  <c r="H90" i="17" s="1"/>
  <c r="E293" i="17"/>
  <c r="E290" i="17" s="1"/>
  <c r="E286" i="17" s="1"/>
  <c r="G396" i="17"/>
  <c r="G393" i="17" s="1"/>
  <c r="G389" i="17" s="1"/>
  <c r="G66" i="17"/>
  <c r="G290" i="17"/>
  <c r="G286" i="17" s="1"/>
  <c r="G264" i="17" s="1"/>
  <c r="G23" i="17" s="1"/>
  <c r="G241" i="17"/>
  <c r="H241" i="17" s="1"/>
  <c r="F61" i="17"/>
  <c r="G119" i="17"/>
  <c r="H119" i="17" s="1"/>
  <c r="E83" i="17"/>
  <c r="E82" i="17" s="1"/>
  <c r="G94" i="17"/>
  <c r="F102" i="17"/>
  <c r="E96" i="17"/>
  <c r="H96" i="17" s="1"/>
  <c r="F94" i="17"/>
  <c r="G83" i="17"/>
  <c r="F93" i="17"/>
  <c r="F277" i="17"/>
  <c r="E427" i="17"/>
  <c r="E37" i="17" s="1"/>
  <c r="F99" i="17"/>
  <c r="F103" i="17"/>
  <c r="G104" i="17"/>
  <c r="E254" i="17"/>
  <c r="E423" i="17"/>
  <c r="E36" i="17" s="1"/>
  <c r="F409" i="17"/>
  <c r="F393" i="17" s="1"/>
  <c r="F389" i="17" s="1"/>
  <c r="F368" i="17" s="1"/>
  <c r="F29" i="17" s="1"/>
  <c r="E393" i="17"/>
  <c r="E389" i="17" s="1"/>
  <c r="G101" i="17"/>
  <c r="H101" i="17" s="1"/>
  <c r="G342" i="17"/>
  <c r="G338" i="17" s="1"/>
  <c r="G316" i="17" s="1"/>
  <c r="G24" i="17" s="1"/>
  <c r="E201" i="17"/>
  <c r="F342" i="17"/>
  <c r="F338" i="17" s="1"/>
  <c r="F83" i="17"/>
  <c r="F82" i="17" s="1"/>
  <c r="E93" i="17"/>
  <c r="G99" i="17"/>
  <c r="E94" i="17"/>
  <c r="E102" i="17"/>
  <c r="F329" i="17"/>
  <c r="E345" i="17"/>
  <c r="E342" i="17" s="1"/>
  <c r="E338" i="17" s="1"/>
  <c r="E316" i="17" s="1"/>
  <c r="E24" i="17" s="1"/>
  <c r="G380" i="17"/>
  <c r="E472" i="17"/>
  <c r="E469" i="17" s="1"/>
  <c r="E465" i="17" s="1"/>
  <c r="E442" i="17" s="1"/>
  <c r="E25" i="17" s="1"/>
  <c r="E61" i="17"/>
  <c r="H61" i="17" s="1"/>
  <c r="F148" i="17"/>
  <c r="F132" i="17" s="1"/>
  <c r="F128" i="17" s="1"/>
  <c r="F106" i="17" s="1"/>
  <c r="G201" i="17"/>
  <c r="G185" i="17" s="1"/>
  <c r="G181" i="17" s="1"/>
  <c r="G159" i="17" s="1"/>
  <c r="E277" i="17"/>
  <c r="G469" i="17"/>
  <c r="G465" i="17" s="1"/>
  <c r="G442" i="17" s="1"/>
  <c r="G25" i="17" s="1"/>
  <c r="F185" i="17"/>
  <c r="F181" i="17" s="1"/>
  <c r="F159" i="17" s="1"/>
  <c r="E66" i="17"/>
  <c r="H66" i="17" s="1"/>
  <c r="E380" i="17"/>
  <c r="F469" i="17"/>
  <c r="F465" i="17" s="1"/>
  <c r="F442" i="17" s="1"/>
  <c r="F25" i="17" s="1"/>
  <c r="F290" i="17"/>
  <c r="F286" i="17" s="1"/>
  <c r="G254" i="17"/>
  <c r="F66" i="17"/>
  <c r="G82" i="17"/>
  <c r="F35" i="17"/>
  <c r="E38" i="17"/>
  <c r="G35" i="17"/>
  <c r="E148" i="17"/>
  <c r="E225" i="17"/>
  <c r="H225" i="17" s="1"/>
  <c r="E63" i="17"/>
  <c r="G135" i="17"/>
  <c r="G132" i="17" s="1"/>
  <c r="G128" i="17" s="1"/>
  <c r="E185" i="17" l="1"/>
  <c r="H201" i="17"/>
  <c r="E132" i="17"/>
  <c r="H148" i="17"/>
  <c r="E238" i="17"/>
  <c r="H254" i="17"/>
  <c r="H82" i="17"/>
  <c r="H100" i="17"/>
  <c r="H135" i="17"/>
  <c r="E95" i="17"/>
  <c r="E79" i="17" s="1"/>
  <c r="E75" i="17" s="1"/>
  <c r="G95" i="17"/>
  <c r="G79" i="17" s="1"/>
  <c r="G75" i="17" s="1"/>
  <c r="G53" i="17" s="1"/>
  <c r="E33" i="17"/>
  <c r="E419" i="17"/>
  <c r="G106" i="17"/>
  <c r="E32" i="17"/>
  <c r="G238" i="17"/>
  <c r="G234" i="17" s="1"/>
  <c r="G212" i="17" s="1"/>
  <c r="G437" i="17"/>
  <c r="G419" i="17" s="1"/>
  <c r="F41" i="17"/>
  <c r="F39" i="17"/>
  <c r="E264" i="17"/>
  <c r="E23" i="17" s="1"/>
  <c r="F95" i="17"/>
  <c r="F79" i="17" s="1"/>
  <c r="F75" i="17" s="1"/>
  <c r="F53" i="17" s="1"/>
  <c r="F21" i="17" s="1"/>
  <c r="G368" i="17"/>
  <c r="G29" i="17" s="1"/>
  <c r="G22" i="17" s="1"/>
  <c r="F264" i="17"/>
  <c r="E368" i="17"/>
  <c r="E29" i="17" s="1"/>
  <c r="F316" i="17"/>
  <c r="E53" i="17" l="1"/>
  <c r="H53" i="17" s="1"/>
  <c r="H75" i="17"/>
  <c r="E128" i="17"/>
  <c r="H132" i="17"/>
  <c r="H95" i="17"/>
  <c r="E234" i="17"/>
  <c r="H238" i="17"/>
  <c r="E181" i="17"/>
  <c r="H185" i="17"/>
  <c r="F33" i="17"/>
  <c r="F24" i="17"/>
  <c r="H24" i="17" s="1"/>
  <c r="H316" i="17"/>
  <c r="F32" i="17"/>
  <c r="F23" i="17"/>
  <c r="H264" i="17"/>
  <c r="H437" i="17"/>
  <c r="G41" i="17"/>
  <c r="H41" i="17" s="1"/>
  <c r="G52" i="17"/>
  <c r="G39" i="17"/>
  <c r="E22" i="17"/>
  <c r="H368" i="17"/>
  <c r="H29" i="17"/>
  <c r="F52" i="17"/>
  <c r="G21" i="17"/>
  <c r="E52" i="17" l="1"/>
  <c r="E21" i="17"/>
  <c r="E159" i="17"/>
  <c r="H159" i="17" s="1"/>
  <c r="H181" i="17"/>
  <c r="E106" i="17"/>
  <c r="H106" i="17" s="1"/>
  <c r="H128" i="17"/>
  <c r="H234" i="17"/>
  <c r="E212" i="17"/>
  <c r="H212" i="17" s="1"/>
  <c r="G33" i="17"/>
  <c r="E20" i="17"/>
  <c r="E16" i="17" s="1"/>
  <c r="F22" i="17"/>
  <c r="F20" i="17" s="1"/>
  <c r="F16" i="17" s="1"/>
  <c r="H23" i="17"/>
  <c r="H22" i="17" s="1"/>
  <c r="H419" i="17"/>
  <c r="H52" i="17"/>
  <c r="G32" i="17" l="1"/>
  <c r="G20" i="17" s="1"/>
  <c r="H33" i="17"/>
  <c r="G16" i="17" l="1"/>
  <c r="H16" i="17" s="1"/>
  <c r="H20" i="17"/>
  <c r="H32" i="17"/>
</calcChain>
</file>

<file path=xl/sharedStrings.xml><?xml version="1.0" encoding="utf-8"?>
<sst xmlns="http://schemas.openxmlformats.org/spreadsheetml/2006/main" count="1816" uniqueCount="284">
  <si>
    <t>наименование учреждения</t>
  </si>
  <si>
    <t>Наименование показателя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</si>
  <si>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</si>
  <si>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</si>
  <si>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</si>
  <si>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</si>
  <si>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оплата отопления и технологических нужд</t>
  </si>
  <si>
    <t>223 01 10</t>
  </si>
  <si>
    <t>оплата потребления газа</t>
  </si>
  <si>
    <t>223 01 20</t>
  </si>
  <si>
    <t>оплата потребления электрической энергии</t>
  </si>
  <si>
    <t>223 02 00</t>
  </si>
  <si>
    <t>оплата водоснабжения и водоотведения помещений</t>
  </si>
  <si>
    <t>223 03 00</t>
  </si>
  <si>
    <t>прочие коммунальные услуги</t>
  </si>
  <si>
    <t>223 04 00</t>
  </si>
  <si>
    <t>уплата земельного налога</t>
  </si>
  <si>
    <t>Кассовое исполнение за отчетный период</t>
  </si>
  <si>
    <t>оборудование</t>
  </si>
  <si>
    <t>расшифровка подписи</t>
  </si>
  <si>
    <t>в том числе:</t>
  </si>
  <si>
    <t>подпись</t>
  </si>
  <si>
    <t>244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</si>
  <si>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</si>
  <si>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</si>
  <si>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</si>
  <si>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</si>
  <si>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</si>
  <si>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</si>
  <si>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</si>
  <si>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345</t>
  </si>
  <si>
    <t>увеличение стоимости прочих оборотных запасов (материалов)</t>
  </si>
  <si>
    <t>346</t>
  </si>
  <si>
    <t>349</t>
  </si>
  <si>
    <t>социальные и иные выплаты населению, всего</t>
  </si>
  <si>
    <t>социальные пособия и компенсации персоналу в денежной форме</t>
  </si>
  <si>
    <t>коммунальные услуги, из них: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</si>
  <si>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</si>
  <si>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</si>
  <si>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</si>
  <si>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</si>
  <si>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основных средств</t>
  </si>
  <si>
    <t>увеличение стоимости материальных запасов</t>
  </si>
  <si>
    <t>211</t>
  </si>
  <si>
    <t>266</t>
  </si>
  <si>
    <t>212</t>
  </si>
  <si>
    <t>213</t>
  </si>
  <si>
    <t>291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</si>
  <si>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</si>
  <si>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</si>
  <si>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</si>
  <si>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</si>
  <si>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</si>
  <si>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</si>
  <si>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</si>
  <si>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</si>
  <si>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</si>
  <si>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310</t>
  </si>
  <si>
    <t>340</t>
  </si>
  <si>
    <t>120</t>
  </si>
  <si>
    <t>130</t>
  </si>
  <si>
    <t>150</t>
  </si>
  <si>
    <t>приобретение основных средств</t>
  </si>
  <si>
    <t>реализация мероприятий по повышению уровня пожарной безопасности</t>
  </si>
  <si>
    <t>проведение капитального ремонта</t>
  </si>
  <si>
    <t>111</t>
  </si>
  <si>
    <t>112</t>
  </si>
  <si>
    <t>119</t>
  </si>
  <si>
    <t>321</t>
  </si>
  <si>
    <t>851</t>
  </si>
  <si>
    <t>852</t>
  </si>
  <si>
    <t>853</t>
  </si>
  <si>
    <t>увеличение стоимости прочих материальных запасов однократного применения</t>
  </si>
  <si>
    <t>приобретение основных средств, в том числе:</t>
  </si>
  <si>
    <t>реализация мероприятий по формированию доступной среды для инвалидов и других маломобильных групп населения, в том числе:</t>
  </si>
  <si>
    <t>реализация мероприятий по повышению уровня пожарной безопасности, в том числе:</t>
  </si>
  <si>
    <t>реализация мероприятий по повышению антитеррористической защищенности, в том числе:</t>
  </si>
  <si>
    <t>243</t>
  </si>
  <si>
    <t>увеличение стоимости мягкого инвентаря</t>
  </si>
  <si>
    <t xml:space="preserve">Анализ исполнения плана 
финансово-хозяйственной деятельности государственного бюджетного учреждения
 социального обслуживания населения Ставропольского края </t>
  </si>
  <si>
    <t>Остаток средств на лицевом счете по состоянию на отчетную дату</t>
  </si>
  <si>
    <t>352</t>
  </si>
  <si>
    <t>353</t>
  </si>
  <si>
    <t>262</t>
  </si>
  <si>
    <t>рублей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</si>
  <si>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</si>
  <si>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</si>
  <si>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  <charset val="204"/>
      </rPr>
      <t>4</t>
    </r>
  </si>
  <si>
    <t>1</t>
  </si>
  <si>
    <t>2</t>
  </si>
  <si>
    <t>3</t>
  </si>
  <si>
    <t>4</t>
  </si>
  <si>
    <t>5</t>
  </si>
  <si>
    <t>6</t>
  </si>
  <si>
    <t xml:space="preserve">Остаток средств на начало текущего финансового года </t>
  </si>
  <si>
    <t>0001</t>
  </si>
  <si>
    <t>х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</si>
  <si>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</si>
  <si>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</si>
  <si>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</si>
  <si>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</si>
  <si>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>в том числе:
доходы от собственности, всего</t>
  </si>
  <si>
    <t>1100</t>
  </si>
  <si>
    <t>1110</t>
  </si>
  <si>
    <t>доходы от оказания услуг, работ, компенсации затрат учреждения, всего</t>
  </si>
  <si>
    <t>1200</t>
  </si>
  <si>
    <t>в том числе:
субсидии на финансовое обеспечение выполнения государственного задания за счет средств бюджета Ставропольского края</t>
  </si>
  <si>
    <t>1210</t>
  </si>
  <si>
    <t>доходы от оказания платных услуг (работ), компенсации затрат учреждения, всего</t>
  </si>
  <si>
    <t>1220</t>
  </si>
  <si>
    <t>в том числе:                                                                           доходы, поступающие в качестве платы за оказание социальных услуг гражданам в рамках установленного государственного задания</t>
  </si>
  <si>
    <t>1221</t>
  </si>
  <si>
    <t>доходы, поступающие от предпринимательской и иной, приносящей доход деятельности</t>
  </si>
  <si>
    <t>1222</t>
  </si>
  <si>
    <t>доходы, поступающие от деятельности подсобных хозяйств</t>
  </si>
  <si>
    <t>1223</t>
  </si>
  <si>
    <t>доходы от штрафов, пеней, иных сумм принудительного изъятия, всего</t>
  </si>
  <si>
    <t>1300</t>
  </si>
  <si>
    <t>140</t>
  </si>
  <si>
    <t>1310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</si>
  <si>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</si>
  <si>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</si>
  <si>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</si>
  <si>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в том числе:пособие на погребение</t>
  </si>
  <si>
    <t>1410</t>
  </si>
  <si>
    <t>1420</t>
  </si>
  <si>
    <t>прочие доходы, всего</t>
  </si>
  <si>
    <t>1500</t>
  </si>
  <si>
    <t>1510</t>
  </si>
  <si>
    <t>целевые субсидии, из них:</t>
  </si>
  <si>
    <t>1511</t>
  </si>
  <si>
    <t>1512</t>
  </si>
  <si>
    <t>реализация мероприятий по формированию доступной среды для инвалидов и других маломобильных групп населенияпрочие доходы, всего</t>
  </si>
  <si>
    <t>1513</t>
  </si>
  <si>
    <t>1514</t>
  </si>
  <si>
    <t>реализация мероприятий по повышению уровня антитеррористической защищенности</t>
  </si>
  <si>
    <t>1515</t>
  </si>
  <si>
    <t>гранты в форме субсидии бюджетным (автономным) учреждениям</t>
  </si>
  <si>
    <t xml:space="preserve"> меры социальной поддержки отдельным категориям граждан, работающим и проживающим в сельской местности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</si>
  <si>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</si>
  <si>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</si>
  <si>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</si>
  <si>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</si>
  <si>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1910</t>
  </si>
  <si>
    <t>440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</si>
  <si>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</si>
  <si>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</si>
  <si>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</si>
  <si>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</si>
  <si>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</si>
  <si>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</si>
  <si>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</si>
  <si>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Субсидия на финансовое обеспечение выполнения государственного задания, всего</t>
  </si>
  <si>
    <t>в том числе:
оплата труда</t>
  </si>
  <si>
    <t>2110</t>
  </si>
  <si>
    <t>2111</t>
  </si>
  <si>
    <t>прочие несоциальные выплаты персоналу в денежной форме, в том числе компенсационного характера</t>
  </si>
  <si>
    <t>2120</t>
  </si>
  <si>
    <t>прочие несоциальные выплаты персоналу в натуральной форме, в том числе компенсационного характера</t>
  </si>
  <si>
    <t>2121</t>
  </si>
  <si>
    <t>214</t>
  </si>
  <si>
    <t>2122</t>
  </si>
  <si>
    <t>2123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</si>
  <si>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</si>
  <si>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</si>
  <si>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</si>
  <si>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</si>
  <si>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в том числе:
на выплаты по оплате труда</t>
  </si>
  <si>
    <t>2141</t>
  </si>
  <si>
    <t>на иные выплаты работникам</t>
  </si>
  <si>
    <t>2142</t>
  </si>
  <si>
    <t>2143</t>
  </si>
  <si>
    <t>2200</t>
  </si>
  <si>
    <t>300</t>
  </si>
  <si>
    <t>уплата налогов, сборов и иных платежей, всего</t>
  </si>
  <si>
    <t>2300</t>
  </si>
  <si>
    <t>850</t>
  </si>
  <si>
    <t xml:space="preserve">из них:
налог на имущество организаций </t>
  </si>
  <si>
    <t>2310</t>
  </si>
  <si>
    <t>2320</t>
  </si>
  <si>
    <t>иные налоги (транспортный налог) в бюджеты Российской Федерации</t>
  </si>
  <si>
    <t>2330</t>
  </si>
  <si>
    <t>иные налоги (государственная пошлина) в бюджеты Российской Федерации</t>
  </si>
  <si>
    <t>уплата штрафов (в том числе административных), пеней, иных платежей (плата за негативное воздействие на окружающую среду)</t>
  </si>
  <si>
    <t>2340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</si>
  <si>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</si>
  <si>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</si>
  <si>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</si>
  <si>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</si>
  <si>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</si>
  <si>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</si>
  <si>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</si>
  <si>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 xml:space="preserve">расходы на закупку товаров, работ, услуг, всего 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</si>
  <si>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</si>
  <si>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</si>
  <si>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</si>
  <si>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</si>
  <si>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</si>
  <si>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</si>
  <si>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</si>
  <si>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</si>
  <si>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</si>
  <si>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всего, из них:</t>
  </si>
  <si>
    <t>2640</t>
  </si>
  <si>
    <t>2641</t>
  </si>
  <si>
    <t>2642</t>
  </si>
  <si>
    <t>2643</t>
  </si>
  <si>
    <t>2644</t>
  </si>
  <si>
    <t>2645</t>
  </si>
  <si>
    <t>увеличение стоимости лекарственных препаратов и материалов, применыемых в медицинских целях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</si>
  <si>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</si>
  <si>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</si>
  <si>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Средства, поступающие в качестве платы за оказание социальных услуг гражданам в рамках выполнения государственного задания, всего</t>
  </si>
  <si>
    <r>
      <t xml:space="preserve">расходы на закупку товаров, работ, услуг, всего </t>
    </r>
    <r>
      <rPr>
        <vertAlign val="superscript"/>
        <sz val="10"/>
        <rFont val="Times New Roman"/>
        <family val="1"/>
        <charset val="204"/>
      </rPr>
      <t>7</t>
    </r>
  </si>
  <si>
    <t>Средства, поступающие от предпринимательской и иной, приносящей доход деятельности, всего</t>
  </si>
  <si>
    <t>Безвозмездные денежные поступления, всего</t>
  </si>
  <si>
    <t>увеличение стоимости прочих оборотных запасов (материалов), в том числе</t>
  </si>
  <si>
    <t>целевые субсидии, всего:</t>
  </si>
  <si>
    <t>проведение капитального ремонта, в том числе:</t>
  </si>
  <si>
    <t>вкладка 243- кап.рем.1</t>
  </si>
  <si>
    <t>вкладка 243- кап.рем.2</t>
  </si>
  <si>
    <t>автомобиль</t>
  </si>
  <si>
    <t>мебель</t>
  </si>
  <si>
    <t>вкладка 244- доступ.1</t>
  </si>
  <si>
    <t>вкладка 244- доступ.2</t>
  </si>
  <si>
    <t>работы, услуги по содержанию</t>
  </si>
  <si>
    <t>гранты бюджетным (автономным) учреждениям</t>
  </si>
  <si>
    <t>Иные расходы (в том числе подсобное хозяйство), всего</t>
  </si>
  <si>
    <t>расходы, полученные от доходов от штрафов, пеней, иных сумм принудительного изъятия, всего</t>
  </si>
  <si>
    <t>расходы на закупку товаров, работ, услуг, всего, в том числе</t>
  </si>
  <si>
    <t>увеличение стоимости материальных запасов, из них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</si>
  <si>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</si>
  <si>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</si>
  <si>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</si>
  <si>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учреждениями</t>
  </si>
  <si>
    <t>2651</t>
  </si>
  <si>
    <t>406</t>
  </si>
  <si>
    <t>строительство (реконструкция) объектов недвижимого имущества государственными учреждениями</t>
  </si>
  <si>
    <t>2652</t>
  </si>
  <si>
    <t>407</t>
  </si>
  <si>
    <t xml:space="preserve">Выплаты, уменьшающие доход, всего </t>
  </si>
  <si>
    <t>3000</t>
  </si>
  <si>
    <t>100</t>
  </si>
  <si>
    <t xml:space="preserve">в том числе
налог на прибыль </t>
  </si>
  <si>
    <t>3010</t>
  </si>
  <si>
    <t xml:space="preserve">налог на добавленную стоимость </t>
  </si>
  <si>
    <t>3020</t>
  </si>
  <si>
    <t xml:space="preserve">прочие налоги, уменьшающие доход </t>
  </si>
  <si>
    <t>3030</t>
  </si>
  <si>
    <t xml:space="preserve">Прочие выплаты, всего </t>
  </si>
  <si>
    <t>4000</t>
  </si>
  <si>
    <t>из них:
возврат в бюджет средств субсидии</t>
  </si>
  <si>
    <t>4010</t>
  </si>
  <si>
    <t>610</t>
  </si>
  <si>
    <t>Руководитель учреждения</t>
  </si>
  <si>
    <t>_______________</t>
  </si>
  <si>
    <t>______________</t>
  </si>
  <si>
    <t>______________________</t>
  </si>
  <si>
    <t>Исполнитель</t>
  </si>
  <si>
    <t>Объем  поступивших средств за отчетный период</t>
  </si>
  <si>
    <t>Предоставление социального обслуживания в стационарной форме</t>
  </si>
  <si>
    <t>Предоставление социального обслуживания в полустационарной форме</t>
  </si>
  <si>
    <t>Предоставление социального обслуживания в форме на дому</t>
  </si>
  <si>
    <t xml:space="preserve">Главный бухгалтер </t>
  </si>
  <si>
    <t xml:space="preserve">ПЕЧАТЬ </t>
  </si>
  <si>
    <t>__________________________________ГБУСО "Новоалександровский КЦСОН"_________________________________________</t>
  </si>
  <si>
    <t>пособия по социальной помощи, выплачиваемые работодателями, нанимателями бывшим работникам в натуральной форме</t>
  </si>
  <si>
    <t>Мероприятия, по созданию долговременного ухода</t>
  </si>
  <si>
    <t>Гранты бюджетным (автономным) учреждениям</t>
  </si>
  <si>
    <t>Т.В.Степанова</t>
  </si>
  <si>
    <t>Н.Ф.Ракитянская</t>
  </si>
  <si>
    <t>Телефон 8(86544)6-06-89</t>
  </si>
  <si>
    <t>Мероприятия по созданию долговременного ухода за пожилыми гражданами</t>
  </si>
  <si>
    <t>социальные компенсации персоналу в натуральной форме работы, услуги по содержанию</t>
  </si>
  <si>
    <t>0</t>
  </si>
  <si>
    <t>Меры социальной поддержки отдельным категориям граждан, работающим и проживающим в сельской местности, в том числе:</t>
  </si>
  <si>
    <t>Мероприятия по созданию долговременного ухода за пожилыми гражданами (обучение)</t>
  </si>
  <si>
    <t>Е.В.Шевченко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</si>
  <si>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</t>
  </si>
  <si>
    <t>247</t>
  </si>
  <si>
    <t>267</t>
  </si>
  <si>
    <t>за  1 полугодие 2023 год</t>
  </si>
  <si>
    <t>Приложение 5
к письму министерства труда и социальной защиты населения Ставропольского края 
от 11.07.2023 г. № 9164-17</t>
  </si>
  <si>
    <t>Утверждено с учетом изменений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</si>
</sst>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9" fillId="0" borderId="0"/>
    <xf numFmtId="0" fontId="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49">
    <xf numFmtId="0" fontId="0" fillId="0" borderId="0" xfId="0"/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Border="1" applyAlignment="1">
      <alignment horizontal="left"/>
    </xf>
    <xf numFmtId="0" fontId="1" fillId="26" borderId="10" xfId="38" applyNumberFormat="1" applyFont="1" applyFill="1" applyBorder="1" applyAlignment="1">
      <alignment horizontal="center"/>
    </xf>
    <xf numFmtId="0" fontId="30" fillId="0" borderId="0" xfId="38" applyNumberFormat="1" applyFont="1" applyBorder="1" applyAlignment="1">
      <alignment horizontal="left"/>
    </xf>
    <xf numFmtId="0" fontId="32" fillId="0" borderId="0" xfId="38" applyNumberFormat="1" applyFont="1" applyBorder="1" applyAlignment="1">
      <alignment horizontal="justify" wrapText="1"/>
    </xf>
    <xf numFmtId="0" fontId="22" fillId="26" borderId="10" xfId="38" applyNumberFormat="1" applyFont="1" applyFill="1" applyBorder="1" applyAlignment="1">
      <alignment horizontal="left" vertical="top"/>
    </xf>
    <xf numFmtId="49" fontId="22" fillId="26" borderId="10" xfId="38" applyNumberFormat="1" applyFont="1" applyFill="1" applyBorder="1" applyAlignment="1">
      <alignment horizontal="center"/>
    </xf>
    <xf numFmtId="4" fontId="22" fillId="26" borderId="10" xfId="38" applyNumberFormat="1" applyFont="1" applyFill="1" applyBorder="1" applyAlignment="1">
      <alignment horizontal="right" vertical="top"/>
    </xf>
    <xf numFmtId="0" fontId="1" fillId="26" borderId="10" xfId="38" applyNumberFormat="1" applyFont="1" applyFill="1" applyBorder="1" applyAlignment="1">
      <alignment horizontal="left" vertical="top" wrapText="1"/>
    </xf>
    <xf numFmtId="0" fontId="1" fillId="26" borderId="10" xfId="38" applyNumberFormat="1" applyFont="1" applyFill="1" applyBorder="1" applyAlignment="1">
      <alignment horizontal="left" vertical="top"/>
    </xf>
    <xf numFmtId="0" fontId="1" fillId="26" borderId="11" xfId="38" applyNumberFormat="1" applyFont="1" applyFill="1" applyBorder="1" applyAlignment="1">
      <alignment vertical="top"/>
    </xf>
    <xf numFmtId="49" fontId="1" fillId="26" borderId="11" xfId="38" applyNumberFormat="1" applyFont="1" applyFill="1" applyBorder="1" applyAlignment="1">
      <alignment horizontal="center"/>
    </xf>
    <xf numFmtId="4" fontId="1" fillId="26" borderId="11" xfId="38" applyNumberFormat="1" applyFont="1" applyFill="1" applyBorder="1" applyAlignment="1">
      <alignment vertical="top"/>
    </xf>
    <xf numFmtId="49" fontId="1" fillId="26" borderId="10" xfId="38" applyNumberFormat="1" applyFont="1" applyFill="1" applyBorder="1" applyAlignment="1">
      <alignment horizontal="center" vertical="center"/>
    </xf>
    <xf numFmtId="49" fontId="22" fillId="26" borderId="10" xfId="38" applyNumberFormat="1" applyFont="1" applyFill="1" applyBorder="1" applyAlignment="1">
      <alignment horizontal="center" vertical="center"/>
    </xf>
    <xf numFmtId="0" fontId="22" fillId="26" borderId="10" xfId="38" applyNumberFormat="1" applyFont="1" applyFill="1" applyBorder="1" applyAlignment="1">
      <alignment horizontal="left" vertical="top" wrapText="1"/>
    </xf>
    <xf numFmtId="4" fontId="29" fillId="26" borderId="10" xfId="38" applyNumberFormat="1" applyFont="1" applyFill="1" applyBorder="1" applyAlignment="1">
      <alignment horizontal="right" vertical="top"/>
    </xf>
    <xf numFmtId="49" fontId="29" fillId="26" borderId="1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left" vertical="top"/>
    </xf>
    <xf numFmtId="0" fontId="1" fillId="26" borderId="0" xfId="38" applyNumberFormat="1" applyFont="1" applyFill="1" applyBorder="1" applyAlignment="1">
      <alignment horizontal="left"/>
    </xf>
    <xf numFmtId="0" fontId="31" fillId="26" borderId="0" xfId="38" applyNumberFormat="1" applyFont="1" applyFill="1" applyBorder="1" applyAlignment="1">
      <alignment horizontal="left"/>
    </xf>
    <xf numFmtId="0" fontId="2" fillId="26" borderId="0" xfId="38" applyNumberFormat="1" applyFont="1" applyFill="1" applyBorder="1" applyAlignment="1">
      <alignment horizontal="center"/>
    </xf>
    <xf numFmtId="0" fontId="31" fillId="26" borderId="0" xfId="38" applyNumberFormat="1" applyFont="1" applyFill="1" applyBorder="1" applyAlignment="1">
      <alignment horizontal="justify" wrapText="1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" fillId="0" borderId="12" xfId="38" applyNumberFormat="1" applyFont="1" applyBorder="1" applyAlignment="1">
      <alignment vertical="center"/>
    </xf>
    <xf numFmtId="0" fontId="2" fillId="0" borderId="13" xfId="38" applyNumberFormat="1" applyFont="1" applyBorder="1" applyAlignment="1">
      <alignment vertical="center"/>
    </xf>
    <xf numFmtId="0" fontId="2" fillId="24" borderId="0" xfId="38" applyNumberFormat="1" applyFont="1" applyFill="1" applyBorder="1" applyAlignment="1">
      <alignment horizontal="left"/>
    </xf>
    <xf numFmtId="0" fontId="2" fillId="25" borderId="0" xfId="38" applyNumberFormat="1" applyFont="1" applyFill="1" applyBorder="1" applyAlignment="1">
      <alignment horizontal="left"/>
    </xf>
    <xf numFmtId="0" fontId="23" fillId="0" borderId="0" xfId="38" applyNumberFormat="1" applyFont="1" applyFill="1" applyBorder="1" applyAlignment="1">
      <alignment horizontal="left"/>
    </xf>
    <xf numFmtId="0" fontId="23" fillId="24" borderId="0" xfId="38" applyNumberFormat="1" applyFont="1" applyFill="1" applyBorder="1" applyAlignment="1">
      <alignment horizontal="left"/>
    </xf>
    <xf numFmtId="0" fontId="2" fillId="0" borderId="14" xfId="38" applyNumberFormat="1" applyFont="1" applyFill="1" applyBorder="1" applyAlignment="1">
      <alignment horizontal="center"/>
    </xf>
    <xf numFmtId="0" fontId="30" fillId="0" borderId="0" xfId="38" applyNumberFormat="1" applyFont="1" applyFill="1" applyBorder="1" applyAlignment="1">
      <alignment horizontal="left"/>
    </xf>
    <xf numFmtId="0" fontId="1" fillId="0" borderId="0" xfId="38" applyNumberFormat="1" applyFont="1" applyBorder="1" applyAlignment="1">
      <alignment vertical="center" wrapText="1"/>
    </xf>
    <xf numFmtId="0" fontId="33" fillId="0" borderId="0" xfId="38" applyNumberFormat="1" applyFont="1" applyFill="1" applyBorder="1" applyAlignment="1">
      <alignment horizontal="left"/>
    </xf>
    <xf numFmtId="0" fontId="33" fillId="0" borderId="0" xfId="38" applyNumberFormat="1" applyFont="1" applyBorder="1" applyAlignment="1">
      <alignment horizontal="left"/>
    </xf>
    <xf numFmtId="0" fontId="1" fillId="0" borderId="0" xfId="38" applyNumberFormat="1" applyFont="1" applyBorder="1" applyAlignment="1">
      <alignment horizontal="right"/>
    </xf>
    <xf numFmtId="0" fontId="34" fillId="0" borderId="0" xfId="38" applyNumberFormat="1" applyFont="1" applyFill="1" applyBorder="1" applyAlignment="1">
      <alignment horizontal="left"/>
    </xf>
    <xf numFmtId="0" fontId="34" fillId="0" borderId="0" xfId="38" applyNumberFormat="1" applyFont="1" applyBorder="1" applyAlignment="1">
      <alignment horizontal="left"/>
    </xf>
    <xf numFmtId="0" fontId="2" fillId="0" borderId="15" xfId="38" applyNumberFormat="1" applyFont="1" applyBorder="1" applyAlignment="1">
      <alignment vertical="center" wrapText="1"/>
    </xf>
    <xf numFmtId="0" fontId="2" fillId="0" borderId="16" xfId="38" applyNumberFormat="1" applyFont="1" applyBorder="1" applyAlignment="1">
      <alignment vertical="center" wrapText="1"/>
    </xf>
    <xf numFmtId="0" fontId="2" fillId="0" borderId="14" xfId="38" applyNumberFormat="1" applyFont="1" applyBorder="1" applyAlignment="1">
      <alignment vertical="center" wrapText="1"/>
    </xf>
    <xf numFmtId="0" fontId="2" fillId="0" borderId="17" xfId="38" applyNumberFormat="1" applyFont="1" applyBorder="1" applyAlignment="1">
      <alignment vertical="center" wrapText="1"/>
    </xf>
    <xf numFmtId="49" fontId="1" fillId="26" borderId="0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right"/>
    </xf>
    <xf numFmtId="0" fontId="1" fillId="26" borderId="0" xfId="38" applyNumberFormat="1" applyFont="1" applyFill="1" applyBorder="1" applyAlignment="1">
      <alignment horizontal="center"/>
    </xf>
    <xf numFmtId="49" fontId="1" fillId="26" borderId="10" xfId="38" applyNumberFormat="1" applyFont="1" applyFill="1" applyBorder="1" applyAlignment="1">
      <alignment horizontal="center" vertical="top"/>
    </xf>
    <xf numFmtId="49" fontId="1" fillId="26" borderId="10" xfId="38" applyNumberFormat="1" applyFont="1" applyFill="1" applyBorder="1" applyAlignment="1">
      <alignment horizontal="center"/>
    </xf>
    <xf numFmtId="0" fontId="30" fillId="26" borderId="0" xfId="38" applyNumberFormat="1" applyFont="1" applyFill="1" applyBorder="1" applyAlignment="1">
      <alignment horizontal="left"/>
    </xf>
    <xf numFmtId="0" fontId="1" fillId="26" borderId="0" xfId="38" applyNumberFormat="1" applyFont="1" applyFill="1" applyBorder="1" applyAlignment="1">
      <alignment vertical="top"/>
    </xf>
    <xf numFmtId="0" fontId="30" fillId="26" borderId="0" xfId="38" applyNumberFormat="1" applyFont="1" applyFill="1" applyBorder="1" applyAlignment="1">
      <alignment vertical="top"/>
    </xf>
    <xf numFmtId="0" fontId="2" fillId="26" borderId="0" xfId="38" applyNumberFormat="1" applyFont="1" applyFill="1" applyBorder="1" applyAlignment="1">
      <alignment vertical="center"/>
    </xf>
    <xf numFmtId="0" fontId="1" fillId="26" borderId="0" xfId="38" applyNumberFormat="1" applyFont="1" applyFill="1" applyBorder="1" applyAlignment="1">
      <alignment vertical="center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9" fontId="35" fillId="26" borderId="10" xfId="38" applyNumberFormat="1" applyFont="1" applyFill="1" applyBorder="1" applyAlignment="1">
      <alignment horizontal="center"/>
    </xf>
    <xf numFmtId="4" fontId="35" fillId="26" borderId="10" xfId="38" applyNumberFormat="1" applyFont="1" applyFill="1" applyBorder="1" applyAlignment="1">
      <alignment horizontal="right" vertical="top"/>
    </xf>
    <xf numFmtId="0" fontId="1" fillId="0" borderId="11" xfId="19" applyFont="1" applyFill="1" applyBorder="1" applyAlignment="1">
      <alignment horizontal="left" vertical="top" wrapText="1"/>
    </xf>
    <xf numFmtId="4" fontId="36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0" fontId="22" fillId="27" borderId="10" xfId="38" applyNumberFormat="1" applyFont="1" applyFill="1" applyBorder="1" applyAlignment="1">
      <alignment horizontal="left" vertical="top" wrapText="1"/>
    </xf>
    <xf numFmtId="49" fontId="1" fillId="27" borderId="10" xfId="38" applyNumberFormat="1" applyFont="1" applyFill="1" applyBorder="1" applyAlignment="1">
      <alignment horizontal="center"/>
    </xf>
    <xf numFmtId="4" fontId="22" fillId="27" borderId="10" xfId="38" applyNumberFormat="1" applyFont="1" applyFill="1" applyBorder="1" applyAlignment="1">
      <alignment horizontal="right" vertical="top"/>
    </xf>
    <xf numFmtId="0" fontId="3" fillId="27" borderId="10" xfId="38" applyNumberFormat="1" applyFont="1" applyFill="1" applyBorder="1" applyAlignment="1">
      <alignment horizontal="left" vertical="top" wrapText="1"/>
    </xf>
    <xf numFmtId="0" fontId="22" fillId="27" borderId="10" xfId="38" applyNumberFormat="1" applyFont="1" applyFill="1" applyBorder="1" applyAlignment="1">
      <alignment horizontal="lef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1" fillId="0" borderId="10" xfId="38" applyNumberFormat="1" applyFont="1" applyFill="1" applyBorder="1" applyAlignment="1">
      <alignment horizontal="center" vertical="top"/>
    </xf>
    <xf numFmtId="2" fontId="1" fillId="0" borderId="0" xfId="38" applyNumberFormat="1" applyFont="1" applyFill="1" applyBorder="1" applyAlignment="1">
      <alignment horizontal="center" vertical="top"/>
    </xf>
    <xf numFmtId="0" fontId="1" fillId="0" borderId="0" xfId="38" applyNumberFormat="1" applyFont="1" applyFill="1" applyBorder="1" applyAlignment="1">
      <alignment horizontal="left" vertical="top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4" fontId="1" fillId="26" borderId="10" xfId="38" applyNumberFormat="1" applyFont="1" applyFill="1" applyBorder="1" applyAlignment="1">
      <alignment horizontal="center" vertical="top"/>
    </xf>
    <xf numFmtId="4" fontId="2" fillId="26" borderId="10" xfId="38" applyNumberFormat="1" applyFont="1" applyFill="1" applyBorder="1" applyAlignment="1">
      <alignment horizontal="center" vertical="top"/>
    </xf>
    <xf numFmtId="4" fontId="2" fillId="0" borderId="10" xfId="38" applyNumberFormat="1" applyFont="1" applyFill="1" applyBorder="1" applyAlignment="1">
      <alignment horizontal="center" vertical="top"/>
    </xf>
    <xf numFmtId="4" fontId="1" fillId="0" borderId="10" xfId="38" applyNumberFormat="1" applyFont="1" applyFill="1" applyBorder="1" applyAlignment="1">
      <alignment horizontal="center" vertical="top"/>
    </xf>
    <xf numFmtId="0" fontId="32" fillId="0" borderId="0" xfId="38" applyNumberFormat="1" applyFont="1" applyBorder="1" applyAlignment="1">
      <alignment horizontal="center" wrapText="1"/>
    </xf>
    <xf numFmtId="0" fontId="27" fillId="27" borderId="0" xfId="38" applyNumberFormat="1" applyFont="1" applyFill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 wrapText="1"/>
    </xf>
    <xf numFmtId="0" fontId="24" fillId="0" borderId="0" xfId="38" applyNumberFormat="1" applyFont="1" applyBorder="1" applyAlignment="1">
      <alignment horizontal="center" vertical="center"/>
    </xf>
    <xf numFmtId="0" fontId="27" fillId="26" borderId="0" xfId="38" applyNumberFormat="1" applyFont="1" applyFill="1" applyBorder="1" applyAlignment="1">
      <alignment horizontal="center"/>
    </xf>
    <xf numFmtId="0" fontId="33" fillId="0" borderId="0" xfId="38" applyNumberFormat="1" applyFont="1" applyBorder="1" applyAlignment="1">
      <alignment horizontal="center" vertical="top"/>
    </xf>
    <xf numFmtId="0" fontId="22" fillId="26" borderId="0" xfId="38" applyNumberFormat="1" applyFont="1" applyFill="1" applyBorder="1" applyAlignment="1">
      <alignment horizontal="center"/>
    </xf>
    <xf numFmtId="0" fontId="1" fillId="26" borderId="14" xfId="38" applyNumberFormat="1" applyFont="1" applyFill="1" applyBorder="1" applyAlignment="1">
      <alignment horizontal="center"/>
    </xf>
    <xf numFmtId="0" fontId="1" fillId="26" borderId="0" xfId="38" applyNumberFormat="1" applyFont="1" applyFill="1" applyBorder="1" applyAlignment="1">
      <alignment horizontal="center"/>
    </xf>
    <xf numFmtId="4" fontId="22" fillId="0" borderId="10" xfId="38" applyNumberFormat="1" applyFont="1" applyFill="1" applyBorder="1" applyAlignment="1">
      <alignment horizontal="center" vertical="top"/>
    </xf>
    <xf numFmtId="4" fontId="29" fillId="0" borderId="10" xfId="38" applyNumberFormat="1" applyFont="1" applyFill="1" applyBorder="1" applyAlignment="1">
      <alignment horizontal="center" vertical="top"/>
    </xf>
    <xf numFmtId="4" fontId="22" fillId="27" borderId="18" xfId="38" applyNumberFormat="1" applyFont="1" applyFill="1" applyBorder="1" applyAlignment="1">
      <alignment horizontal="center" vertical="top"/>
    </xf>
    <xf numFmtId="4" fontId="22" fillId="27" borderId="12" xfId="38" applyNumberFormat="1" applyFont="1" applyFill="1" applyBorder="1" applyAlignment="1">
      <alignment horizontal="center" vertical="top"/>
    </xf>
    <xf numFmtId="4" fontId="22" fillId="27" borderId="13" xfId="38" applyNumberFormat="1" applyFont="1" applyFill="1" applyBorder="1" applyAlignment="1">
      <alignment horizontal="center" vertical="top"/>
    </xf>
    <xf numFmtId="4" fontId="22" fillId="0" borderId="18" xfId="38" applyNumberFormat="1" applyFont="1" applyFill="1" applyBorder="1" applyAlignment="1">
      <alignment horizontal="center" vertical="top" wrapText="1"/>
    </xf>
    <xf numFmtId="4" fontId="22" fillId="0" borderId="12" xfId="38" applyNumberFormat="1" applyFont="1" applyFill="1" applyBorder="1" applyAlignment="1">
      <alignment horizontal="center" vertical="top" wrapText="1"/>
    </xf>
    <xf numFmtId="4" fontId="22" fillId="0" borderId="13" xfId="38" applyNumberFormat="1" applyFont="1" applyFill="1" applyBorder="1" applyAlignment="1">
      <alignment horizontal="center" vertical="top" wrapText="1"/>
    </xf>
    <xf numFmtId="4" fontId="3" fillId="27" borderId="18" xfId="38" applyNumberFormat="1" applyFont="1" applyFill="1" applyBorder="1" applyAlignment="1">
      <alignment horizontal="center" vertical="top"/>
    </xf>
    <xf numFmtId="4" fontId="3" fillId="27" borderId="12" xfId="38" applyNumberFormat="1" applyFont="1" applyFill="1" applyBorder="1" applyAlignment="1">
      <alignment horizontal="center" vertical="top"/>
    </xf>
    <xf numFmtId="4" fontId="3" fillId="27" borderId="13" xfId="38" applyNumberFormat="1" applyFont="1" applyFill="1" applyBorder="1" applyAlignment="1">
      <alignment horizontal="center" vertical="top"/>
    </xf>
    <xf numFmtId="4" fontId="22" fillId="27" borderId="10" xfId="38" applyNumberFormat="1" applyFont="1" applyFill="1" applyBorder="1" applyAlignment="1">
      <alignment horizontal="center" vertical="top"/>
    </xf>
    <xf numFmtId="0" fontId="26" fillId="26" borderId="18" xfId="38" applyNumberFormat="1" applyFont="1" applyFill="1" applyBorder="1" applyAlignment="1">
      <alignment horizontal="center" vertical="center" wrapText="1"/>
    </xf>
    <xf numFmtId="0" fontId="26" fillId="26" borderId="12" xfId="38" applyNumberFormat="1" applyFont="1" applyFill="1" applyBorder="1" applyAlignment="1">
      <alignment horizontal="center" vertical="center" wrapText="1"/>
    </xf>
    <xf numFmtId="0" fontId="26" fillId="26" borderId="13" xfId="38" applyNumberFormat="1" applyFont="1" applyFill="1" applyBorder="1" applyAlignment="1">
      <alignment horizontal="center" vertical="center" wrapText="1"/>
    </xf>
    <xf numFmtId="4" fontId="22" fillId="0" borderId="10" xfId="38" applyNumberFormat="1" applyFont="1" applyBorder="1" applyAlignment="1">
      <alignment horizontal="center" vertical="top"/>
    </xf>
    <xf numFmtId="4" fontId="1" fillId="0" borderId="18" xfId="38" applyNumberFormat="1" applyFont="1" applyFill="1" applyBorder="1" applyAlignment="1">
      <alignment horizontal="center" vertical="top"/>
    </xf>
    <xf numFmtId="4" fontId="1" fillId="0" borderId="12" xfId="38" applyNumberFormat="1" applyFont="1" applyFill="1" applyBorder="1" applyAlignment="1">
      <alignment horizontal="center" vertical="top"/>
    </xf>
    <xf numFmtId="4" fontId="1" fillId="0" borderId="13" xfId="38" applyNumberFormat="1" applyFont="1" applyFill="1" applyBorder="1" applyAlignment="1">
      <alignment horizontal="center" vertical="top"/>
    </xf>
    <xf numFmtId="4" fontId="29" fillId="0" borderId="18" xfId="38" applyNumberFormat="1" applyFont="1" applyFill="1" applyBorder="1" applyAlignment="1">
      <alignment horizontal="center" vertical="top"/>
    </xf>
    <xf numFmtId="4" fontId="29" fillId="0" borderId="12" xfId="38" applyNumberFormat="1" applyFont="1" applyFill="1" applyBorder="1" applyAlignment="1">
      <alignment horizontal="center" vertical="top"/>
    </xf>
    <xf numFmtId="4" fontId="29" fillId="0" borderId="13" xfId="38" applyNumberFormat="1" applyFont="1" applyFill="1" applyBorder="1" applyAlignment="1">
      <alignment horizontal="center" vertical="top"/>
    </xf>
    <xf numFmtId="4" fontId="22" fillId="0" borderId="18" xfId="38" applyNumberFormat="1" applyFont="1" applyBorder="1" applyAlignment="1">
      <alignment horizontal="center" vertical="top"/>
    </xf>
    <xf numFmtId="4" fontId="22" fillId="0" borderId="12" xfId="38" applyNumberFormat="1" applyFont="1" applyBorder="1" applyAlignment="1">
      <alignment horizontal="center" vertical="top"/>
    </xf>
    <xf numFmtId="4" fontId="22" fillId="0" borderId="13" xfId="38" applyNumberFormat="1" applyFont="1" applyBorder="1" applyAlignment="1">
      <alignment horizontal="center" vertical="top"/>
    </xf>
    <xf numFmtId="4" fontId="1" fillId="0" borderId="10" xfId="38" applyNumberFormat="1" applyFont="1" applyBorder="1" applyAlignment="1">
      <alignment horizontal="center" vertical="top"/>
    </xf>
    <xf numFmtId="4" fontId="2" fillId="0" borderId="10" xfId="38" applyNumberFormat="1" applyFont="1" applyBorder="1" applyAlignment="1">
      <alignment horizontal="center" vertical="top"/>
    </xf>
    <xf numFmtId="49" fontId="1" fillId="26" borderId="10" xfId="38" applyNumberFormat="1" applyFont="1" applyFill="1" applyBorder="1" applyAlignment="1">
      <alignment horizontal="center"/>
    </xf>
    <xf numFmtId="4" fontId="1" fillId="26" borderId="10" xfId="38" applyNumberFormat="1" applyFont="1" applyFill="1" applyBorder="1" applyAlignment="1">
      <alignment horizontal="right" vertical="top"/>
    </xf>
    <xf numFmtId="2" fontId="1" fillId="0" borderId="10" xfId="38" applyNumberFormat="1" applyFont="1" applyBorder="1" applyAlignment="1">
      <alignment horizontal="center" vertical="top"/>
    </xf>
    <xf numFmtId="0" fontId="22" fillId="0" borderId="12" xfId="38" applyNumberFormat="1" applyFont="1" applyBorder="1" applyAlignment="1">
      <alignment horizontal="center" vertical="top"/>
    </xf>
    <xf numFmtId="0" fontId="22" fillId="0" borderId="13" xfId="38" applyNumberFormat="1" applyFont="1" applyBorder="1" applyAlignment="1">
      <alignment horizontal="center" vertical="top"/>
    </xf>
    <xf numFmtId="0" fontId="1" fillId="0" borderId="10" xfId="38" applyNumberFormat="1" applyFont="1" applyBorder="1" applyAlignment="1">
      <alignment horizontal="center" vertical="top"/>
    </xf>
    <xf numFmtId="0" fontId="2" fillId="0" borderId="10" xfId="38" applyNumberFormat="1" applyFont="1" applyBorder="1" applyAlignment="1">
      <alignment horizontal="center" vertical="top"/>
    </xf>
    <xf numFmtId="4" fontId="22" fillId="26" borderId="10" xfId="38" applyNumberFormat="1" applyFont="1" applyFill="1" applyBorder="1" applyAlignment="1">
      <alignment horizontal="right" vertical="top" wrapText="1"/>
    </xf>
    <xf numFmtId="4" fontId="22" fillId="0" borderId="21" xfId="38" applyNumberFormat="1" applyFont="1" applyBorder="1" applyAlignment="1">
      <alignment horizontal="center" vertical="top"/>
    </xf>
    <xf numFmtId="0" fontId="22" fillId="0" borderId="15" xfId="38" applyNumberFormat="1" applyFont="1" applyBorder="1" applyAlignment="1">
      <alignment horizontal="center" vertical="top"/>
    </xf>
    <xf numFmtId="0" fontId="22" fillId="0" borderId="16" xfId="38" applyNumberFormat="1" applyFont="1" applyBorder="1" applyAlignment="1">
      <alignment horizontal="center" vertical="top"/>
    </xf>
    <xf numFmtId="0" fontId="22" fillId="0" borderId="22" xfId="38" applyNumberFormat="1" applyFont="1" applyBorder="1" applyAlignment="1">
      <alignment horizontal="center" vertical="top"/>
    </xf>
    <xf numFmtId="0" fontId="22" fillId="0" borderId="14" xfId="38" applyNumberFormat="1" applyFont="1" applyBorder="1" applyAlignment="1">
      <alignment horizontal="center" vertical="top"/>
    </xf>
    <xf numFmtId="0" fontId="22" fillId="0" borderId="17" xfId="38" applyNumberFormat="1" applyFont="1" applyBorder="1" applyAlignment="1">
      <alignment horizontal="center" vertical="top"/>
    </xf>
    <xf numFmtId="2" fontId="22" fillId="0" borderId="10" xfId="38" applyNumberFormat="1" applyFont="1" applyBorder="1" applyAlignment="1">
      <alignment horizontal="center" vertical="top"/>
    </xf>
    <xf numFmtId="4" fontId="1" fillId="26" borderId="10" xfId="38" applyNumberFormat="1" applyFont="1" applyFill="1" applyBorder="1" applyAlignment="1">
      <alignment horizontal="right" vertical="top" wrapText="1"/>
    </xf>
    <xf numFmtId="0" fontId="22" fillId="0" borderId="10" xfId="38" applyNumberFormat="1" applyFont="1" applyBorder="1" applyAlignment="1">
      <alignment horizontal="center" vertical="top"/>
    </xf>
    <xf numFmtId="49" fontId="2" fillId="0" borderId="10" xfId="38" applyNumberFormat="1" applyFont="1" applyBorder="1" applyAlignment="1">
      <alignment horizontal="center" vertical="top"/>
    </xf>
    <xf numFmtId="4" fontId="1" fillId="0" borderId="18" xfId="38" applyNumberFormat="1" applyFont="1" applyBorder="1" applyAlignment="1">
      <alignment horizontal="center" vertical="top"/>
    </xf>
    <xf numFmtId="0" fontId="1" fillId="0" borderId="12" xfId="38" applyNumberFormat="1" applyFont="1" applyBorder="1" applyAlignment="1">
      <alignment horizontal="center" vertical="top"/>
    </xf>
    <xf numFmtId="0" fontId="1" fillId="0" borderId="13" xfId="38" applyNumberFormat="1" applyFont="1" applyBorder="1" applyAlignment="1">
      <alignment horizontal="center" vertical="top"/>
    </xf>
    <xf numFmtId="0" fontId="1" fillId="0" borderId="18" xfId="38" applyNumberFormat="1" applyFont="1" applyBorder="1" applyAlignment="1">
      <alignment horizontal="center" vertical="top"/>
    </xf>
    <xf numFmtId="0" fontId="1" fillId="26" borderId="10" xfId="38" applyNumberFormat="1" applyFont="1" applyFill="1" applyBorder="1" applyAlignment="1">
      <alignment horizontal="center" vertical="center" wrapText="1"/>
    </xf>
    <xf numFmtId="0" fontId="1" fillId="26" borderId="10" xfId="38" applyNumberFormat="1" applyFont="1" applyFill="1" applyBorder="1" applyAlignment="1">
      <alignment horizontal="center" vertical="center"/>
    </xf>
    <xf numFmtId="0" fontId="1" fillId="26" borderId="11" xfId="38" applyNumberFormat="1" applyFont="1" applyFill="1" applyBorder="1" applyAlignment="1">
      <alignment horizontal="center" vertical="center" wrapText="1"/>
    </xf>
    <xf numFmtId="0" fontId="1" fillId="26" borderId="19" xfId="38" applyNumberFormat="1" applyFont="1" applyFill="1" applyBorder="1" applyAlignment="1">
      <alignment horizontal="center" vertical="center" wrapText="1"/>
    </xf>
    <xf numFmtId="0" fontId="1" fillId="26" borderId="20" xfId="38" applyNumberFormat="1" applyFont="1" applyFill="1" applyBorder="1" applyAlignment="1">
      <alignment horizontal="center" vertical="center" wrapText="1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38" xr:uid="{00000000-0005-0000-0000-000026000000}"/>
    <cellStyle name="Обычный 3" xfId="39" xr:uid="{00000000-0005-0000-0000-000027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44;&#1086;&#1082;&#1091;&#1084;&#1077;&#1085;&#1090;&#1099;%20&#1086;&#1090;&#1076;&#1077;&#1083;&#1072;/&#1055;&#1060;&#1061;&#1044;/&#1055;&#1060;&#1061;&#1044;%20&#1080;%20&#1056;&#1040;&#1057;&#1063;&#1045;&#1058;&#1040;&#1052;&#1048;/&#1056;&#1072;&#1089;&#1095;&#1077;&#1090;%20&#1062;&#1057;&#1054;&#1053;%203%20&#1091;&#1089;&#1083;&#1091;&#1075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ЗАКУПКИ"/>
      <sheetName val="111-211 Б"/>
      <sheetName val="119-213 Б "/>
      <sheetName val="119-226 Б "/>
      <sheetName val="111-266 Б"/>
      <sheetName val="112-212 Б"/>
      <sheetName val="112-214 Б"/>
      <sheetName val="112-226 Б"/>
      <sheetName val="112-266 Б"/>
      <sheetName val="851-291 имущ Б"/>
      <sheetName val="851-291 земля Б"/>
      <sheetName val="852-291 транс Б"/>
      <sheetName val="852-291пошл Б"/>
      <sheetName val="853-291негатив Б"/>
      <sheetName val="244-221 Б "/>
      <sheetName val="244-222 Б"/>
      <sheetName val="244-223 Б "/>
      <sheetName val="244-224 Б"/>
      <sheetName val="244-225 Б"/>
      <sheetName val="244-226 Б"/>
      <sheetName val="244-227 Б"/>
      <sheetName val="244-228 Б"/>
      <sheetName val="244-229 Б"/>
      <sheetName val="244-310 Б "/>
      <sheetName val="244-341Б"/>
      <sheetName val="244-342 Б"/>
      <sheetName val="244-343 Б"/>
      <sheetName val="244-344 Б"/>
      <sheetName val="244-345 Б"/>
      <sheetName val="244-346 Б"/>
      <sheetName val="244-349 Б"/>
      <sheetName val="244-352 Б "/>
      <sheetName val="244-353 Б "/>
      <sheetName val="111-211 Вн ГЗ"/>
      <sheetName val="119-213  Вн ГЗ"/>
      <sheetName val="119-226 Вн ГЗ"/>
      <sheetName val="111-266 Вн ГЗ"/>
      <sheetName val="112-212Вн ГЗ"/>
      <sheetName val="112-214 ВнГЗ"/>
      <sheetName val="112-226 ВнГЗ"/>
      <sheetName val="112-266 ВнГЗ"/>
      <sheetName val="851-291 имущ ВнГЗ"/>
      <sheetName val="851-291 земля ВнГЗ"/>
      <sheetName val="852-291 транс ВнГЗ"/>
      <sheetName val="852-291пошл ВнГЗ"/>
      <sheetName val="853-291негатив ВнГЗ"/>
      <sheetName val="244-221 ВнГЗ"/>
      <sheetName val="244-222 ВнГЗ"/>
      <sheetName val="244-223 ВН ГЗ."/>
      <sheetName val="244-224 ВнГЗ"/>
      <sheetName val="244-225 ВнГЗ"/>
      <sheetName val="244-226ВнГЗ"/>
      <sheetName val="244-227 ВнГЗ"/>
      <sheetName val="244-228 ВнГЗ"/>
      <sheetName val="244-229 ВнГЗ"/>
      <sheetName val="244-310 ВнГЗ"/>
      <sheetName val="244-341 ВнГЗ"/>
      <sheetName val="244-342 ВнГЗ"/>
      <sheetName val="244-343 ВнГЗ"/>
      <sheetName val="244-344 ВнГЗ"/>
      <sheetName val="244-345 ВнГЗ"/>
      <sheetName val="244-346 ВнГЗ"/>
      <sheetName val="244-349 ВнГЗ"/>
      <sheetName val="244-352 ВнГЗ"/>
      <sheetName val="244-353 ВнГЗ"/>
      <sheetName val="111-211 Вн доп"/>
      <sheetName val="119-213  Вн доп"/>
      <sheetName val="119-226 Вн доп"/>
      <sheetName val="111-266 Вн доп"/>
      <sheetName val="112-212Вн доп"/>
      <sheetName val="112-214 Вн доп"/>
      <sheetName val="112-226 Вн доп"/>
      <sheetName val="112-266 Вн доп"/>
      <sheetName val="851-291 имущ Вн доп"/>
      <sheetName val="851-291 земля Вн доп"/>
      <sheetName val="852-291 транс Вн доп"/>
      <sheetName val="852-291пошл Вн доп"/>
      <sheetName val="853-291негатив Вн доп"/>
      <sheetName val="244-221 Вн доп"/>
      <sheetName val="244-222 Вн доп"/>
      <sheetName val="244-223 ВН доп"/>
      <sheetName val="244-224 Вн доп"/>
      <sheetName val="244-225 Вн доп"/>
      <sheetName val="244-226Вн доп"/>
      <sheetName val="244-227 Вн доп"/>
      <sheetName val="244-228 Вн доп"/>
      <sheetName val="244-229 Вн доп"/>
      <sheetName val="244-310 Вн доп"/>
      <sheetName val="244-341 Вн доп"/>
      <sheetName val="244-342 Вн доп"/>
      <sheetName val="244-343 Вн доп"/>
      <sheetName val="244-344 Вн доп"/>
      <sheetName val="244-345 Вн доп"/>
      <sheetName val="244-346 Вн доп"/>
      <sheetName val="244-349 Вн доп"/>
      <sheetName val="244-352 Вн доп"/>
      <sheetName val="244-353 Вн доп"/>
      <sheetName val="111-211 безв"/>
      <sheetName val="119-213  безв"/>
      <sheetName val="119-226 безв"/>
      <sheetName val="111-266 безв"/>
      <sheetName val="112-212 безв"/>
      <sheetName val="112-214 безв"/>
      <sheetName val="112-226 безв"/>
      <sheetName val="112-266 безв"/>
      <sheetName val="851-291 имущ безв"/>
      <sheetName val="851-291 земля безв"/>
      <sheetName val="852-291 транс безв"/>
      <sheetName val="852-291пошл безв"/>
      <sheetName val="853-291негатив безв"/>
      <sheetName val="244-221 безв"/>
      <sheetName val="244-222 безв"/>
      <sheetName val="244-223 ВН доп "/>
      <sheetName val="244-224 безв"/>
      <sheetName val="244-225 безв"/>
      <sheetName val="244-226 безв"/>
      <sheetName val="244-227 безв"/>
      <sheetName val="244-228 безв"/>
      <sheetName val="244-229 безв"/>
      <sheetName val="244-310 безв"/>
      <sheetName val="244-341 безв"/>
      <sheetName val="244-342 безв"/>
      <sheetName val="244-343 безв"/>
      <sheetName val="244-344 безв"/>
      <sheetName val="244-345 безв"/>
      <sheetName val="244-346 без"/>
      <sheetName val="244-349 безв"/>
      <sheetName val="244-352 безв"/>
      <sheetName val="244-353 безв"/>
      <sheetName val="243- кап.рем.1"/>
      <sheetName val="243- кап.рем. 2"/>
      <sheetName val="244-310 целевая"/>
      <sheetName val="244- доступ 1 "/>
      <sheetName val="244- доступ 2"/>
      <sheetName val="244- пожарка 1"/>
      <sheetName val="244-225 террор"/>
      <sheetName val="244-226 террор "/>
      <sheetName val="244-228 цел кап влож"/>
      <sheetName val="244 гранты"/>
      <sheetName val="321-265 меры"/>
      <sheetName val="112-267 меры "/>
      <sheetName val="111-211 подсобн"/>
      <sheetName val="119-213  подсоб"/>
      <sheetName val="119-226 подсоб"/>
      <sheetName val="111-266 подсоб"/>
      <sheetName val="112-212 подсоб"/>
      <sheetName val="112-214 подсоб"/>
      <sheetName val="112-226 подсоб"/>
      <sheetName val="112-266 подсоб"/>
      <sheetName val="851-291 имущ подсоб"/>
      <sheetName val="851-291 земля подсоб"/>
      <sheetName val="852-291 транс подсоб"/>
      <sheetName val="852-291пошл подсоб"/>
      <sheetName val="853-291негатив подсоб"/>
      <sheetName val="244-221 подсоб"/>
      <sheetName val="244-222 подсоб"/>
      <sheetName val="244-223 ВН доп  "/>
      <sheetName val="244-224 подсоб"/>
      <sheetName val="244-225 подсоб"/>
      <sheetName val="244-226 подсоб"/>
      <sheetName val="244-227 подсоб"/>
      <sheetName val="244-228 подсоб"/>
      <sheetName val="244-229 подсоб"/>
      <sheetName val="244-310 подсоб"/>
      <sheetName val="244-341 подсоб"/>
      <sheetName val="244-342 подсоб"/>
      <sheetName val="244-343 подсоб"/>
      <sheetName val="244-344 подсоб"/>
      <sheetName val="244-345 подсоб"/>
      <sheetName val="244-346 подсоб"/>
      <sheetName val="244-349 подсоб"/>
      <sheetName val="244-352 подсоб"/>
      <sheetName val="244-353 подсоб"/>
      <sheetName val="Лист3"/>
    </sheetNames>
    <sheetDataSet>
      <sheetData sheetId="0" refreshError="1"/>
      <sheetData sheetId="1" refreshError="1"/>
      <sheetData sheetId="2" refreshError="1"/>
      <sheetData sheetId="3" refreshError="1"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">
          <cell r="E22">
            <v>0</v>
          </cell>
        </row>
      </sheetData>
      <sheetData sheetId="11" refreshError="1">
        <row r="22">
          <cell r="E22">
            <v>0</v>
          </cell>
        </row>
      </sheetData>
      <sheetData sheetId="12" refreshError="1"/>
      <sheetData sheetId="1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" refreshError="1">
        <row r="20">
          <cell r="E20">
            <v>0</v>
          </cell>
        </row>
        <row r="22">
          <cell r="E22">
            <v>0</v>
          </cell>
        </row>
      </sheetData>
      <sheetData sheetId="15" refreshError="1">
        <row r="40">
          <cell r="B40">
            <v>0</v>
          </cell>
        </row>
      </sheetData>
      <sheetData sheetId="16" refreshError="1"/>
      <sheetData sheetId="17" refreshError="1"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30">
          <cell r="G30">
            <v>0</v>
          </cell>
          <cell r="J30">
            <v>0</v>
          </cell>
          <cell r="M30">
            <v>0</v>
          </cell>
        </row>
      </sheetData>
      <sheetData sheetId="18" refreshError="1"/>
      <sheetData sheetId="19" refreshError="1">
        <row r="47">
          <cell r="E47">
            <v>0</v>
          </cell>
          <cell r="F47">
            <v>0</v>
          </cell>
          <cell r="G47">
            <v>0</v>
          </cell>
        </row>
      </sheetData>
      <sheetData sheetId="20" refreshError="1"/>
      <sheetData sheetId="21" refreshError="1"/>
      <sheetData sheetId="2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4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5" refreshError="1">
        <row r="19">
          <cell r="E19">
            <v>0</v>
          </cell>
        </row>
        <row r="20">
          <cell r="E20">
            <v>0</v>
          </cell>
        </row>
      </sheetData>
      <sheetData sheetId="26" refreshError="1"/>
      <sheetData sheetId="27" refreshError="1"/>
      <sheetData sheetId="28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29" refreshError="1"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0" refreshError="1"/>
      <sheetData sheetId="31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2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3" refreshError="1">
        <row r="45">
          <cell r="E45">
            <v>0</v>
          </cell>
          <cell r="F45">
            <v>0</v>
          </cell>
          <cell r="G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</sheetData>
      <sheetData sheetId="34" refreshError="1"/>
      <sheetData sheetId="35" refreshError="1">
        <row r="14">
          <cell r="E14">
            <v>0</v>
          </cell>
          <cell r="F14">
            <v>0</v>
          </cell>
          <cell r="G14">
            <v>0</v>
          </cell>
        </row>
      </sheetData>
      <sheetData sheetId="36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7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38" refreshError="1"/>
      <sheetData sheetId="3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0" refreshError="1"/>
      <sheetData sheetId="41" refreshError="1"/>
      <sheetData sheetId="4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4" refreshError="1"/>
      <sheetData sheetId="45" refreshError="1"/>
      <sheetData sheetId="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47" refreshError="1"/>
      <sheetData sheetId="48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49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</sheetData>
      <sheetData sheetId="50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66" refreshError="1">
        <row r="24">
          <cell r="E24">
            <v>0</v>
          </cell>
          <cell r="G24">
            <v>0</v>
          </cell>
        </row>
      </sheetData>
      <sheetData sheetId="67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68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69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7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79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80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81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82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83" refreshError="1"/>
      <sheetData sheetId="8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88" refreshError="1"/>
      <sheetData sheetId="89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90" refreshError="1"/>
      <sheetData sheetId="9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3" refreshError="1"/>
      <sheetData sheetId="94" refreshError="1"/>
      <sheetData sheetId="9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6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98" refreshError="1">
        <row r="24">
          <cell r="E24">
            <v>0</v>
          </cell>
          <cell r="F24">
            <v>0</v>
          </cell>
          <cell r="G24">
            <v>0</v>
          </cell>
        </row>
      </sheetData>
      <sheetData sheetId="99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00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1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0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4" refreshError="1">
        <row r="17">
          <cell r="E17">
            <v>0</v>
          </cell>
          <cell r="G17">
            <v>0</v>
          </cell>
        </row>
      </sheetData>
      <sheetData sheetId="105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8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0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11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12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13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14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1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6" refreshError="1"/>
      <sheetData sheetId="11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1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0" refreshError="1"/>
      <sheetData sheetId="121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22" refreshError="1"/>
      <sheetData sheetId="12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6" refreshError="1">
        <row r="42">
          <cell r="F42">
            <v>0</v>
          </cell>
          <cell r="G42">
            <v>0</v>
          </cell>
        </row>
      </sheetData>
      <sheetData sheetId="12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2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2" refreshError="1"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</sheetData>
      <sheetData sheetId="13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5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6" refreshError="1"/>
      <sheetData sheetId="137" refreshError="1"/>
      <sheetData sheetId="13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3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40" refreshError="1"/>
      <sheetData sheetId="141" refreshError="1"/>
      <sheetData sheetId="142" refreshError="1">
        <row r="24">
          <cell r="F24">
            <v>0</v>
          </cell>
          <cell r="G24">
            <v>0</v>
          </cell>
        </row>
      </sheetData>
      <sheetData sheetId="143" refreshError="1"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</sheetData>
      <sheetData sheetId="144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5" refreshError="1">
        <row r="19">
          <cell r="E19">
            <v>0</v>
          </cell>
          <cell r="F19">
            <v>0</v>
          </cell>
          <cell r="G19">
            <v>0</v>
          </cell>
        </row>
      </sheetData>
      <sheetData sheetId="146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7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48" refreshError="1">
        <row r="17">
          <cell r="F17">
            <v>0</v>
          </cell>
          <cell r="G17">
            <v>0</v>
          </cell>
        </row>
      </sheetData>
      <sheetData sheetId="149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0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1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2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3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4" refreshError="1">
        <row r="17">
          <cell r="E17">
            <v>0</v>
          </cell>
          <cell r="F17">
            <v>0</v>
          </cell>
          <cell r="G17">
            <v>0</v>
          </cell>
        </row>
      </sheetData>
      <sheetData sheetId="155" refreshError="1">
        <row r="35">
          <cell r="B35">
            <v>0</v>
          </cell>
          <cell r="C35">
            <v>0</v>
          </cell>
          <cell r="D35">
            <v>0</v>
          </cell>
        </row>
      </sheetData>
      <sheetData sheetId="156" refreshError="1">
        <row r="21">
          <cell r="E21">
            <v>0</v>
          </cell>
          <cell r="F21">
            <v>0</v>
          </cell>
          <cell r="G21">
            <v>0</v>
          </cell>
        </row>
      </sheetData>
      <sheetData sheetId="157" refreshError="1">
        <row r="9">
          <cell r="G9">
            <v>0</v>
          </cell>
          <cell r="J9">
            <v>0</v>
          </cell>
          <cell r="M9">
            <v>0</v>
          </cell>
        </row>
        <row r="10">
          <cell r="G10">
            <v>0</v>
          </cell>
          <cell r="J10">
            <v>0</v>
          </cell>
          <cell r="M10">
            <v>0</v>
          </cell>
        </row>
        <row r="11">
          <cell r="G11">
            <v>0</v>
          </cell>
          <cell r="J11">
            <v>0</v>
          </cell>
          <cell r="M11">
            <v>0</v>
          </cell>
        </row>
        <row r="12">
          <cell r="G12">
            <v>0</v>
          </cell>
          <cell r="J12">
            <v>0</v>
          </cell>
          <cell r="M12">
            <v>0</v>
          </cell>
        </row>
        <row r="13">
          <cell r="G13">
            <v>0</v>
          </cell>
          <cell r="J13">
            <v>0</v>
          </cell>
          <cell r="M13">
            <v>0</v>
          </cell>
        </row>
        <row r="14">
          <cell r="G14">
            <v>0</v>
          </cell>
          <cell r="J14">
            <v>0</v>
          </cell>
          <cell r="M14">
            <v>0</v>
          </cell>
        </row>
        <row r="15">
          <cell r="G15">
            <v>0</v>
          </cell>
          <cell r="J15">
            <v>0</v>
          </cell>
          <cell r="M15">
            <v>0</v>
          </cell>
        </row>
      </sheetData>
      <sheetData sheetId="158" refreshError="1">
        <row r="16">
          <cell r="E16">
            <v>0</v>
          </cell>
          <cell r="F16">
            <v>0</v>
          </cell>
          <cell r="G16">
            <v>0</v>
          </cell>
        </row>
      </sheetData>
      <sheetData sheetId="15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4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5" refreshError="1">
        <row r="15">
          <cell r="E15">
            <v>0</v>
          </cell>
          <cell r="F15">
            <v>0</v>
          </cell>
          <cell r="G15">
            <v>0</v>
          </cell>
        </row>
      </sheetData>
      <sheetData sheetId="166" refreshError="1">
        <row r="13">
          <cell r="E13">
            <v>0</v>
          </cell>
          <cell r="F13">
            <v>0</v>
          </cell>
          <cell r="G13">
            <v>0</v>
          </cell>
        </row>
      </sheetData>
      <sheetData sheetId="167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8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69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0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1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2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3" refreshError="1">
        <row r="42">
          <cell r="E42">
            <v>0</v>
          </cell>
          <cell r="F42">
            <v>0</v>
          </cell>
          <cell r="G42">
            <v>0</v>
          </cell>
        </row>
      </sheetData>
      <sheetData sheetId="1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539"/>
  <sheetViews>
    <sheetView tabSelected="1" topLeftCell="A191" zoomScaleSheetLayoutView="100" workbookViewId="0">
      <selection activeCell="E208" sqref="E208"/>
    </sheetView>
  </sheetViews>
  <sheetFormatPr defaultColWidth="0" defaultRowHeight="12.75" x14ac:dyDescent="0.2"/>
  <cols>
    <col min="1" max="1" width="42.140625" style="20" customWidth="1"/>
    <col min="2" max="2" width="13" style="20" customWidth="1"/>
    <col min="3" max="5" width="14.7109375" style="20" customWidth="1"/>
    <col min="6" max="6" width="17.5703125" style="20" customWidth="1"/>
    <col min="7" max="7" width="14.7109375" style="20" customWidth="1"/>
    <col min="8" max="8" width="13.42578125" style="20" customWidth="1"/>
    <col min="9" max="9" width="0.140625" style="2" hidden="1" customWidth="1"/>
    <col min="10" max="14" width="0.85546875" style="2" hidden="1" customWidth="1"/>
    <col min="15" max="109" width="0.85546875" style="1" hidden="1" customWidth="1"/>
    <col min="110" max="16383" width="0.85546875" style="2" hidden="1"/>
    <col min="16384" max="16384" width="2.7109375" style="2" hidden="1" customWidth="1"/>
  </cols>
  <sheetData>
    <row r="1" spans="1:109" s="4" customFormat="1" ht="79.5" customHeight="1" x14ac:dyDescent="0.2">
      <c r="A1" s="20"/>
      <c r="B1" s="20"/>
      <c r="C1" s="20"/>
      <c r="D1" s="20"/>
      <c r="E1" s="20"/>
      <c r="F1" s="87" t="s">
        <v>282</v>
      </c>
      <c r="G1" s="87"/>
      <c r="H1" s="87"/>
      <c r="I1" s="34"/>
      <c r="J1" s="34"/>
      <c r="K1" s="34"/>
      <c r="L1" s="34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</row>
    <row r="2" spans="1:109" s="4" customFormat="1" ht="53.25" customHeight="1" x14ac:dyDescent="0.2">
      <c r="A2" s="88" t="s">
        <v>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</row>
    <row r="3" spans="1:109" s="36" customFormat="1" ht="15.75" x14ac:dyDescent="0.25">
      <c r="A3" s="20"/>
      <c r="B3" s="20"/>
      <c r="C3" s="90" t="s">
        <v>281</v>
      </c>
      <c r="D3" s="90"/>
      <c r="E3" s="20"/>
      <c r="F3" s="20"/>
      <c r="G3" s="91"/>
      <c r="H3" s="91"/>
      <c r="I3" s="91"/>
      <c r="J3" s="91"/>
      <c r="K3" s="91"/>
      <c r="L3" s="91"/>
      <c r="M3" s="91"/>
      <c r="N3" s="91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</row>
    <row r="4" spans="1:109" s="4" customFormat="1" ht="12.75" hidden="1" customHeight="1" x14ac:dyDescent="0.2">
      <c r="A4" s="20"/>
      <c r="B4" s="92"/>
      <c r="C4" s="92"/>
      <c r="D4" s="92"/>
      <c r="E4" s="92"/>
      <c r="F4" s="20"/>
      <c r="G4" s="44"/>
      <c r="H4" s="4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</row>
    <row r="5" spans="1:109" ht="15" customHeight="1" x14ac:dyDescent="0.2">
      <c r="A5" s="93" t="s">
        <v>265</v>
      </c>
      <c r="B5" s="93"/>
      <c r="C5" s="93"/>
      <c r="D5" s="93"/>
      <c r="E5" s="93"/>
      <c r="F5" s="93"/>
      <c r="G5" s="93"/>
      <c r="H5" s="93"/>
      <c r="I5" s="37"/>
      <c r="J5" s="37"/>
      <c r="K5" s="37"/>
      <c r="L5" s="37"/>
      <c r="M5" s="37"/>
      <c r="N5" s="37"/>
    </row>
    <row r="6" spans="1:109" s="39" customFormat="1" x14ac:dyDescent="0.2">
      <c r="A6" s="94" t="s">
        <v>0</v>
      </c>
      <c r="B6" s="94"/>
      <c r="C6" s="94"/>
      <c r="D6" s="94"/>
      <c r="E6" s="94"/>
      <c r="F6" s="94"/>
      <c r="G6" s="94"/>
      <c r="H6" s="94"/>
      <c r="I6" s="37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</row>
    <row r="7" spans="1:109" ht="6" customHeight="1" x14ac:dyDescent="0.2">
      <c r="H7" s="45"/>
      <c r="I7" s="37"/>
      <c r="J7" s="37"/>
      <c r="K7" s="37"/>
      <c r="L7" s="37"/>
      <c r="M7" s="37"/>
      <c r="N7" s="37"/>
    </row>
    <row r="8" spans="1:109" hidden="1" x14ac:dyDescent="0.2">
      <c r="H8" s="46" t="s">
        <v>84</v>
      </c>
    </row>
    <row r="9" spans="1:109" hidden="1" x14ac:dyDescent="0.2"/>
    <row r="10" spans="1:109" ht="13.5" customHeight="1" x14ac:dyDescent="0.2">
      <c r="A10" s="145" t="s">
        <v>1</v>
      </c>
      <c r="B10" s="144" t="s">
        <v>85</v>
      </c>
      <c r="C10" s="144" t="s">
        <v>86</v>
      </c>
      <c r="D10" s="144" t="s">
        <v>87</v>
      </c>
      <c r="E10" s="146" t="s">
        <v>283</v>
      </c>
      <c r="F10" s="144" t="s">
        <v>259</v>
      </c>
      <c r="G10" s="144" t="s">
        <v>17</v>
      </c>
      <c r="H10" s="144" t="s">
        <v>80</v>
      </c>
      <c r="I10" s="26"/>
      <c r="J10" s="26"/>
      <c r="K10" s="26"/>
      <c r="L10" s="26"/>
      <c r="M10" s="26"/>
      <c r="N10" s="27"/>
    </row>
    <row r="11" spans="1:109" s="1" customFormat="1" ht="11.25" customHeight="1" x14ac:dyDescent="0.2">
      <c r="A11" s="145"/>
      <c r="B11" s="144"/>
      <c r="C11" s="144"/>
      <c r="D11" s="144"/>
      <c r="E11" s="147"/>
      <c r="F11" s="144"/>
      <c r="G11" s="144"/>
      <c r="H11" s="144"/>
      <c r="I11" s="40"/>
      <c r="J11" s="40"/>
      <c r="K11" s="40"/>
      <c r="L11" s="40"/>
      <c r="M11" s="40"/>
      <c r="N11" s="41"/>
    </row>
    <row r="12" spans="1:109" s="1" customFormat="1" ht="46.5" customHeight="1" x14ac:dyDescent="0.2">
      <c r="A12" s="145"/>
      <c r="B12" s="144"/>
      <c r="C12" s="144"/>
      <c r="D12" s="144"/>
      <c r="E12" s="148"/>
      <c r="F12" s="144"/>
      <c r="G12" s="144"/>
      <c r="H12" s="144"/>
      <c r="I12" s="42"/>
      <c r="J12" s="42"/>
      <c r="K12" s="42"/>
      <c r="L12" s="42"/>
      <c r="M12" s="42"/>
      <c r="N12" s="43"/>
    </row>
    <row r="13" spans="1:109" s="1" customFormat="1" x14ac:dyDescent="0.2">
      <c r="A13" s="47" t="s">
        <v>88</v>
      </c>
      <c r="B13" s="47" t="s">
        <v>89</v>
      </c>
      <c r="C13" s="47" t="s">
        <v>90</v>
      </c>
      <c r="D13" s="47" t="s">
        <v>91</v>
      </c>
      <c r="E13" s="47" t="s">
        <v>92</v>
      </c>
      <c r="F13" s="47" t="s">
        <v>93</v>
      </c>
      <c r="G13" s="47"/>
      <c r="H13" s="139"/>
      <c r="I13" s="139"/>
      <c r="J13" s="139"/>
      <c r="K13" s="139"/>
      <c r="L13" s="139"/>
      <c r="M13" s="139"/>
      <c r="N13" s="139"/>
    </row>
    <row r="14" spans="1:109" s="1" customFormat="1" ht="25.5" customHeight="1" x14ac:dyDescent="0.2">
      <c r="A14" s="10" t="s">
        <v>94</v>
      </c>
      <c r="B14" s="24" t="s">
        <v>95</v>
      </c>
      <c r="C14" s="24" t="s">
        <v>96</v>
      </c>
      <c r="D14" s="24" t="s">
        <v>96</v>
      </c>
      <c r="E14" s="25">
        <v>0</v>
      </c>
      <c r="F14" s="25">
        <v>0</v>
      </c>
      <c r="G14" s="25">
        <v>0</v>
      </c>
      <c r="H14" s="140">
        <f>F14-G14</f>
        <v>0</v>
      </c>
      <c r="I14" s="141"/>
      <c r="J14" s="141"/>
      <c r="K14" s="141"/>
      <c r="L14" s="141"/>
      <c r="M14" s="141"/>
      <c r="N14" s="142"/>
    </row>
    <row r="15" spans="1:109" s="1" customFormat="1" ht="25.5" customHeight="1" x14ac:dyDescent="0.2">
      <c r="A15" s="10" t="s">
        <v>97</v>
      </c>
      <c r="B15" s="24" t="s">
        <v>98</v>
      </c>
      <c r="C15" s="24" t="s">
        <v>96</v>
      </c>
      <c r="D15" s="24" t="s">
        <v>96</v>
      </c>
      <c r="E15" s="25">
        <v>0</v>
      </c>
      <c r="F15" s="25">
        <v>0</v>
      </c>
      <c r="G15" s="25">
        <v>0</v>
      </c>
      <c r="H15" s="143">
        <v>0</v>
      </c>
      <c r="I15" s="141"/>
      <c r="J15" s="141"/>
      <c r="K15" s="141"/>
      <c r="L15" s="141"/>
      <c r="M15" s="141"/>
      <c r="N15" s="142"/>
    </row>
    <row r="16" spans="1:109" s="1" customFormat="1" ht="25.5" customHeight="1" x14ac:dyDescent="0.2">
      <c r="A16" s="6" t="s">
        <v>99</v>
      </c>
      <c r="B16" s="7" t="s">
        <v>100</v>
      </c>
      <c r="C16" s="7"/>
      <c r="D16" s="24"/>
      <c r="E16" s="8">
        <f>E20</f>
        <v>114944466.44000001</v>
      </c>
      <c r="F16" s="8">
        <f t="shared" ref="F16:G16" si="0">F20</f>
        <v>60711696.690000005</v>
      </c>
      <c r="G16" s="8">
        <f t="shared" si="0"/>
        <v>57213370.059999995</v>
      </c>
      <c r="H16" s="117">
        <f>F16-G16</f>
        <v>3498326.6300000101</v>
      </c>
      <c r="I16" s="125"/>
      <c r="J16" s="125"/>
      <c r="K16" s="125"/>
      <c r="L16" s="125"/>
      <c r="M16" s="125"/>
      <c r="N16" s="126"/>
    </row>
    <row r="17" spans="1:14" s="1" customFormat="1" ht="25.5" customHeight="1" x14ac:dyDescent="0.2">
      <c r="A17" s="9" t="s">
        <v>101</v>
      </c>
      <c r="B17" s="24" t="s">
        <v>102</v>
      </c>
      <c r="C17" s="24" t="s">
        <v>59</v>
      </c>
      <c r="D17" s="58" t="s">
        <v>96</v>
      </c>
      <c r="E17" s="8">
        <f>E18</f>
        <v>0</v>
      </c>
      <c r="F17" s="8">
        <f>F18</f>
        <v>0</v>
      </c>
      <c r="G17" s="8">
        <f>G18</f>
        <v>0</v>
      </c>
      <c r="H17" s="75">
        <v>0</v>
      </c>
      <c r="I17" s="76"/>
      <c r="J17" s="76"/>
      <c r="K17" s="76"/>
      <c r="L17" s="76"/>
      <c r="M17" s="76"/>
      <c r="N17" s="76"/>
    </row>
    <row r="18" spans="1:14" s="1" customFormat="1" ht="25.5" customHeight="1" x14ac:dyDescent="0.2">
      <c r="A18" s="10" t="s">
        <v>20</v>
      </c>
      <c r="B18" s="122" t="s">
        <v>103</v>
      </c>
      <c r="C18" s="122"/>
      <c r="D18" s="122"/>
      <c r="E18" s="137">
        <v>0</v>
      </c>
      <c r="F18" s="137">
        <v>0</v>
      </c>
      <c r="G18" s="137">
        <v>0</v>
      </c>
      <c r="H18" s="124">
        <v>0</v>
      </c>
      <c r="I18" s="124"/>
      <c r="J18" s="124"/>
      <c r="K18" s="124"/>
      <c r="L18" s="124"/>
      <c r="M18" s="124"/>
      <c r="N18" s="124"/>
    </row>
    <row r="19" spans="1:14" s="1" customFormat="1" ht="25.5" customHeight="1" x14ac:dyDescent="0.2">
      <c r="A19" s="10"/>
      <c r="B19" s="122"/>
      <c r="C19" s="122"/>
      <c r="D19" s="122"/>
      <c r="E19" s="137"/>
      <c r="F19" s="137"/>
      <c r="G19" s="137"/>
      <c r="H19" s="124"/>
      <c r="I19" s="124"/>
      <c r="J19" s="124"/>
      <c r="K19" s="124"/>
      <c r="L19" s="124"/>
      <c r="M19" s="124"/>
      <c r="N19" s="124"/>
    </row>
    <row r="20" spans="1:14" s="1" customFormat="1" ht="25.5" customHeight="1" x14ac:dyDescent="0.2">
      <c r="A20" s="9" t="s">
        <v>104</v>
      </c>
      <c r="B20" s="24" t="s">
        <v>105</v>
      </c>
      <c r="C20" s="24" t="s">
        <v>60</v>
      </c>
      <c r="D20" s="24"/>
      <c r="E20" s="8">
        <f>E21+E22+E32</f>
        <v>114944466.44000001</v>
      </c>
      <c r="F20" s="8">
        <f>F21+F22+F32</f>
        <v>60711696.690000005</v>
      </c>
      <c r="G20" s="8">
        <f>G21+G22+G32</f>
        <v>57213370.059999995</v>
      </c>
      <c r="H20" s="110">
        <f>F20-G20</f>
        <v>3498326.6300000101</v>
      </c>
      <c r="I20" s="138"/>
      <c r="J20" s="138"/>
      <c r="K20" s="138"/>
      <c r="L20" s="138"/>
      <c r="M20" s="138"/>
      <c r="N20" s="138"/>
    </row>
    <row r="21" spans="1:14" s="1" customFormat="1" ht="53.25" customHeight="1" x14ac:dyDescent="0.2">
      <c r="A21" s="9" t="s">
        <v>106</v>
      </c>
      <c r="B21" s="24" t="s">
        <v>107</v>
      </c>
      <c r="C21" s="24" t="s">
        <v>60</v>
      </c>
      <c r="D21" s="24"/>
      <c r="E21" s="8">
        <f>E53</f>
        <v>100428507.95</v>
      </c>
      <c r="F21" s="8">
        <f>F53</f>
        <v>49750100</v>
      </c>
      <c r="G21" s="8">
        <f>G53</f>
        <v>49750100</v>
      </c>
      <c r="H21" s="136">
        <v>0</v>
      </c>
      <c r="I21" s="136"/>
      <c r="J21" s="136"/>
      <c r="K21" s="136"/>
      <c r="L21" s="136"/>
      <c r="M21" s="136"/>
      <c r="N21" s="136"/>
    </row>
    <row r="22" spans="1:14" s="1" customFormat="1" ht="25.5" customHeight="1" x14ac:dyDescent="0.2">
      <c r="A22" s="9" t="s">
        <v>108</v>
      </c>
      <c r="B22" s="24" t="s">
        <v>109</v>
      </c>
      <c r="C22" s="24" t="s">
        <v>60</v>
      </c>
      <c r="D22" s="24"/>
      <c r="E22" s="8">
        <f>E23+E24+E25+E29</f>
        <v>12003208.23</v>
      </c>
      <c r="F22" s="8">
        <f t="shared" ref="F22:G22" si="1">F23+F24+F25+F29</f>
        <v>9902163.2300000004</v>
      </c>
      <c r="G22" s="8">
        <f t="shared" si="1"/>
        <v>6465303.2599999998</v>
      </c>
      <c r="H22" s="110">
        <f>H23+H24+H29</f>
        <v>3436859.97</v>
      </c>
      <c r="I22" s="110"/>
      <c r="J22" s="110"/>
      <c r="K22" s="110"/>
      <c r="L22" s="110"/>
      <c r="M22" s="110"/>
      <c r="N22" s="110"/>
    </row>
    <row r="23" spans="1:14" s="1" customFormat="1" ht="57" customHeight="1" x14ac:dyDescent="0.2">
      <c r="A23" s="9" t="s">
        <v>110</v>
      </c>
      <c r="B23" s="24" t="s">
        <v>111</v>
      </c>
      <c r="C23" s="24" t="s">
        <v>60</v>
      </c>
      <c r="D23" s="24"/>
      <c r="E23" s="8">
        <f>E264</f>
        <v>6359688.1299999999</v>
      </c>
      <c r="F23" s="8">
        <f>F264</f>
        <v>4915959.54</v>
      </c>
      <c r="G23" s="8">
        <f>G264</f>
        <v>4913868</v>
      </c>
      <c r="H23" s="110">
        <f>F23-G23</f>
        <v>2091.5400000000373</v>
      </c>
      <c r="I23" s="110"/>
      <c r="J23" s="110"/>
      <c r="K23" s="110"/>
      <c r="L23" s="110"/>
      <c r="M23" s="110"/>
      <c r="N23" s="110"/>
    </row>
    <row r="24" spans="1:14" s="1" customFormat="1" ht="28.5" customHeight="1" x14ac:dyDescent="0.2">
      <c r="A24" s="9" t="s">
        <v>112</v>
      </c>
      <c r="B24" s="24" t="s">
        <v>113</v>
      </c>
      <c r="C24" s="24" t="s">
        <v>60</v>
      </c>
      <c r="D24" s="24"/>
      <c r="E24" s="8">
        <f>E316</f>
        <v>1918837.12</v>
      </c>
      <c r="F24" s="8">
        <f>F316</f>
        <v>1261520.71</v>
      </c>
      <c r="G24" s="8">
        <f>G316</f>
        <v>1261520.71</v>
      </c>
      <c r="H24" s="136">
        <f>F24-G24</f>
        <v>0</v>
      </c>
      <c r="I24" s="136"/>
      <c r="J24" s="136"/>
      <c r="K24" s="136"/>
      <c r="L24" s="136"/>
      <c r="M24" s="136"/>
      <c r="N24" s="136"/>
    </row>
    <row r="25" spans="1:14" s="1" customFormat="1" ht="25.5" customHeight="1" x14ac:dyDescent="0.2">
      <c r="A25" s="9" t="s">
        <v>114</v>
      </c>
      <c r="B25" s="24" t="s">
        <v>115</v>
      </c>
      <c r="C25" s="24" t="s">
        <v>60</v>
      </c>
      <c r="D25" s="24"/>
      <c r="E25" s="8">
        <f>E442</f>
        <v>0</v>
      </c>
      <c r="F25" s="8">
        <f>F442</f>
        <v>0</v>
      </c>
      <c r="G25" s="8">
        <f>G442</f>
        <v>0</v>
      </c>
      <c r="H25" s="136">
        <v>0</v>
      </c>
      <c r="I25" s="136"/>
      <c r="J25" s="136"/>
      <c r="K25" s="136"/>
      <c r="L25" s="136"/>
      <c r="M25" s="136"/>
      <c r="N25" s="136"/>
    </row>
    <row r="26" spans="1:14" s="1" customFormat="1" ht="25.5" customHeight="1" x14ac:dyDescent="0.2">
      <c r="A26" s="9" t="s">
        <v>116</v>
      </c>
      <c r="B26" s="24" t="s">
        <v>117</v>
      </c>
      <c r="C26" s="24" t="s">
        <v>118</v>
      </c>
      <c r="D26" s="24"/>
      <c r="E26" s="8">
        <f>E27</f>
        <v>0</v>
      </c>
      <c r="F26" s="8">
        <f>F27</f>
        <v>0</v>
      </c>
      <c r="G26" s="8">
        <f>G27</f>
        <v>0</v>
      </c>
      <c r="H26" s="136">
        <v>0</v>
      </c>
      <c r="I26" s="136"/>
      <c r="J26" s="136"/>
      <c r="K26" s="136"/>
      <c r="L26" s="136"/>
      <c r="M26" s="136"/>
      <c r="N26" s="136"/>
    </row>
    <row r="27" spans="1:14" s="1" customFormat="1" ht="25.5" customHeight="1" x14ac:dyDescent="0.2">
      <c r="A27" s="10" t="s">
        <v>20</v>
      </c>
      <c r="B27" s="122" t="s">
        <v>119</v>
      </c>
      <c r="C27" s="122" t="s">
        <v>118</v>
      </c>
      <c r="D27" s="122"/>
      <c r="E27" s="137">
        <f>E495</f>
        <v>0</v>
      </c>
      <c r="F27" s="137">
        <f>F495</f>
        <v>0</v>
      </c>
      <c r="G27" s="137">
        <f>G495</f>
        <v>0</v>
      </c>
      <c r="H27" s="124">
        <v>0</v>
      </c>
      <c r="I27" s="124"/>
      <c r="J27" s="124"/>
      <c r="K27" s="124"/>
      <c r="L27" s="124"/>
      <c r="M27" s="124"/>
      <c r="N27" s="124"/>
    </row>
    <row r="28" spans="1:14" s="1" customFormat="1" ht="25.5" customHeight="1" x14ac:dyDescent="0.2">
      <c r="A28" s="9" t="s">
        <v>120</v>
      </c>
      <c r="B28" s="122"/>
      <c r="C28" s="122"/>
      <c r="D28" s="122"/>
      <c r="E28" s="137"/>
      <c r="F28" s="137"/>
      <c r="G28" s="137"/>
      <c r="H28" s="124"/>
      <c r="I28" s="124"/>
      <c r="J28" s="124"/>
      <c r="K28" s="124"/>
      <c r="L28" s="124"/>
      <c r="M28" s="124"/>
      <c r="N28" s="124"/>
    </row>
    <row r="29" spans="1:14" s="1" customFormat="1" ht="25.5" customHeight="1" x14ac:dyDescent="0.2">
      <c r="A29" s="9" t="s">
        <v>121</v>
      </c>
      <c r="B29" s="24" t="s">
        <v>122</v>
      </c>
      <c r="C29" s="48" t="s">
        <v>61</v>
      </c>
      <c r="D29" s="24"/>
      <c r="E29" s="8">
        <f>E368</f>
        <v>3724682.98</v>
      </c>
      <c r="F29" s="8">
        <f>F368</f>
        <v>3724682.98</v>
      </c>
      <c r="G29" s="8">
        <f>G368</f>
        <v>289914.55</v>
      </c>
      <c r="H29" s="117">
        <f>F29-G29</f>
        <v>3434768.43</v>
      </c>
      <c r="I29" s="125"/>
      <c r="J29" s="125"/>
      <c r="K29" s="125"/>
      <c r="L29" s="125"/>
      <c r="M29" s="125"/>
      <c r="N29" s="126"/>
    </row>
    <row r="30" spans="1:14" s="1" customFormat="1" ht="25.5" customHeight="1" x14ac:dyDescent="0.2">
      <c r="A30" s="11" t="s">
        <v>123</v>
      </c>
      <c r="B30" s="12" t="s">
        <v>124</v>
      </c>
      <c r="C30" s="122" t="s">
        <v>61</v>
      </c>
      <c r="D30" s="24"/>
      <c r="E30" s="13">
        <v>0</v>
      </c>
      <c r="F30" s="13">
        <v>0</v>
      </c>
      <c r="G30" s="13"/>
      <c r="H30" s="120">
        <v>0</v>
      </c>
      <c r="I30" s="127"/>
      <c r="J30" s="127"/>
      <c r="K30" s="127"/>
      <c r="L30" s="127"/>
      <c r="M30" s="127"/>
      <c r="N30" s="127"/>
    </row>
    <row r="31" spans="1:14" s="1" customFormat="1" ht="25.5" customHeight="1" x14ac:dyDescent="0.2">
      <c r="A31" s="10"/>
      <c r="B31" s="24" t="s">
        <v>125</v>
      </c>
      <c r="C31" s="122"/>
      <c r="D31" s="24"/>
      <c r="E31" s="25"/>
      <c r="F31" s="25"/>
      <c r="G31" s="25"/>
      <c r="H31" s="128"/>
      <c r="I31" s="128"/>
      <c r="J31" s="128"/>
      <c r="K31" s="128"/>
      <c r="L31" s="128"/>
      <c r="M31" s="128"/>
      <c r="N31" s="128"/>
    </row>
    <row r="32" spans="1:14" s="1" customFormat="1" ht="25.5" customHeight="1" x14ac:dyDescent="0.2">
      <c r="A32" s="9" t="s">
        <v>126</v>
      </c>
      <c r="B32" s="24" t="s">
        <v>127</v>
      </c>
      <c r="C32" s="48"/>
      <c r="D32" s="24"/>
      <c r="E32" s="8">
        <f>E33+E43</f>
        <v>2512750.2600000002</v>
      </c>
      <c r="F32" s="8">
        <f>F33+F43</f>
        <v>1059433.46</v>
      </c>
      <c r="G32" s="8">
        <f>G33+G43</f>
        <v>997966.8</v>
      </c>
      <c r="H32" s="117">
        <f>F32-G32</f>
        <v>61466.659999999916</v>
      </c>
      <c r="I32" s="125"/>
      <c r="J32" s="125"/>
      <c r="K32" s="125"/>
      <c r="L32" s="125"/>
      <c r="M32" s="125"/>
      <c r="N32" s="126"/>
    </row>
    <row r="33" spans="1:14" s="1" customFormat="1" ht="25.5" customHeight="1" x14ac:dyDescent="0.2">
      <c r="A33" s="10" t="s">
        <v>20</v>
      </c>
      <c r="B33" s="122" t="s">
        <v>128</v>
      </c>
      <c r="C33" s="48" t="s">
        <v>61</v>
      </c>
      <c r="D33" s="122"/>
      <c r="E33" s="129">
        <f>E39+E40+E41+E42+E38</f>
        <v>2512750.2600000002</v>
      </c>
      <c r="F33" s="129">
        <f>F39+F40+F41+F42+F38</f>
        <v>1059433.46</v>
      </c>
      <c r="G33" s="129">
        <f>G39+G40+G41+G42+G38</f>
        <v>997966.8</v>
      </c>
      <c r="H33" s="130">
        <f>F33-G33</f>
        <v>61466.659999999916</v>
      </c>
      <c r="I33" s="131"/>
      <c r="J33" s="131"/>
      <c r="K33" s="131"/>
      <c r="L33" s="131"/>
      <c r="M33" s="131"/>
      <c r="N33" s="132"/>
    </row>
    <row r="34" spans="1:14" s="1" customFormat="1" ht="25.5" customHeight="1" x14ac:dyDescent="0.2">
      <c r="A34" s="10" t="s">
        <v>129</v>
      </c>
      <c r="B34" s="122"/>
      <c r="C34" s="122" t="s">
        <v>61</v>
      </c>
      <c r="D34" s="122"/>
      <c r="E34" s="129"/>
      <c r="F34" s="129"/>
      <c r="G34" s="129"/>
      <c r="H34" s="133"/>
      <c r="I34" s="134"/>
      <c r="J34" s="134"/>
      <c r="K34" s="134"/>
      <c r="L34" s="134"/>
      <c r="M34" s="134"/>
      <c r="N34" s="135"/>
    </row>
    <row r="35" spans="1:14" s="1" customFormat="1" ht="25.5" customHeight="1" x14ac:dyDescent="0.2">
      <c r="A35" s="9" t="s">
        <v>64</v>
      </c>
      <c r="B35" s="24" t="s">
        <v>130</v>
      </c>
      <c r="C35" s="122"/>
      <c r="D35" s="24"/>
      <c r="E35" s="25">
        <f>E420</f>
        <v>0</v>
      </c>
      <c r="F35" s="25">
        <f>F420</f>
        <v>0</v>
      </c>
      <c r="G35" s="25">
        <f>G420</f>
        <v>0</v>
      </c>
      <c r="H35" s="124">
        <v>0</v>
      </c>
      <c r="I35" s="124"/>
      <c r="J35" s="124"/>
      <c r="K35" s="124"/>
      <c r="L35" s="124"/>
      <c r="M35" s="124"/>
      <c r="N35" s="124"/>
    </row>
    <row r="36" spans="1:14" s="1" customFormat="1" ht="25.5" customHeight="1" x14ac:dyDescent="0.2">
      <c r="A36" s="9" t="s">
        <v>62</v>
      </c>
      <c r="B36" s="24" t="s">
        <v>131</v>
      </c>
      <c r="C36" s="48" t="s">
        <v>61</v>
      </c>
      <c r="D36" s="24"/>
      <c r="E36" s="25">
        <f>E423</f>
        <v>0</v>
      </c>
      <c r="F36" s="25">
        <f>F423</f>
        <v>0</v>
      </c>
      <c r="G36" s="25">
        <f>G423</f>
        <v>0</v>
      </c>
      <c r="H36" s="124">
        <v>0</v>
      </c>
      <c r="I36" s="124"/>
      <c r="J36" s="124"/>
      <c r="K36" s="124"/>
      <c r="L36" s="124"/>
      <c r="M36" s="124"/>
      <c r="N36" s="124"/>
    </row>
    <row r="37" spans="1:14" s="1" customFormat="1" ht="45" customHeight="1" x14ac:dyDescent="0.2">
      <c r="A37" s="9" t="s">
        <v>132</v>
      </c>
      <c r="B37" s="24" t="s">
        <v>133</v>
      </c>
      <c r="C37" s="48" t="s">
        <v>61</v>
      </c>
      <c r="D37" s="24"/>
      <c r="E37" s="25">
        <f>E427</f>
        <v>0</v>
      </c>
      <c r="F37" s="25">
        <f>F427</f>
        <v>0</v>
      </c>
      <c r="G37" s="25">
        <f>G427</f>
        <v>0</v>
      </c>
      <c r="H37" s="124">
        <v>0</v>
      </c>
      <c r="I37" s="124"/>
      <c r="J37" s="124"/>
      <c r="K37" s="124"/>
      <c r="L37" s="124"/>
      <c r="M37" s="124"/>
      <c r="N37" s="124"/>
    </row>
    <row r="38" spans="1:14" s="1" customFormat="1" ht="25.5" customHeight="1" x14ac:dyDescent="0.2">
      <c r="A38" s="9" t="s">
        <v>63</v>
      </c>
      <c r="B38" s="24" t="s">
        <v>134</v>
      </c>
      <c r="C38" s="48" t="s">
        <v>61</v>
      </c>
      <c r="D38" s="24"/>
      <c r="E38" s="25">
        <f>E430</f>
        <v>238466.66</v>
      </c>
      <c r="F38" s="25">
        <f>F430</f>
        <v>238466.66</v>
      </c>
      <c r="G38" s="25">
        <f>G430</f>
        <v>177000</v>
      </c>
      <c r="H38" s="120">
        <f>F38-G38</f>
        <v>61466.66</v>
      </c>
      <c r="I38" s="120"/>
      <c r="J38" s="120"/>
      <c r="K38" s="120"/>
      <c r="L38" s="120"/>
      <c r="M38" s="120"/>
      <c r="N38" s="120"/>
    </row>
    <row r="39" spans="1:14" s="1" customFormat="1" ht="25.5" customHeight="1" x14ac:dyDescent="0.2">
      <c r="A39" s="9" t="s">
        <v>135</v>
      </c>
      <c r="B39" s="24" t="s">
        <v>136</v>
      </c>
      <c r="C39" s="48" t="s">
        <v>61</v>
      </c>
      <c r="D39" s="24"/>
      <c r="E39" s="25">
        <f>E432</f>
        <v>0</v>
      </c>
      <c r="F39" s="25">
        <f>F432</f>
        <v>0</v>
      </c>
      <c r="G39" s="25">
        <f>G432</f>
        <v>0</v>
      </c>
      <c r="H39" s="120">
        <v>0</v>
      </c>
      <c r="I39" s="120"/>
      <c r="J39" s="120"/>
      <c r="K39" s="120"/>
      <c r="L39" s="120"/>
      <c r="M39" s="120"/>
      <c r="N39" s="120"/>
    </row>
    <row r="40" spans="1:14" s="1" customFormat="1" ht="25.5" customHeight="1" x14ac:dyDescent="0.2">
      <c r="A40" s="9" t="s">
        <v>137</v>
      </c>
      <c r="B40" s="24" t="s">
        <v>128</v>
      </c>
      <c r="C40" s="48" t="s">
        <v>61</v>
      </c>
      <c r="D40" s="24"/>
      <c r="E40" s="25">
        <f>E441+E440</f>
        <v>632350</v>
      </c>
      <c r="F40" s="25">
        <v>0</v>
      </c>
      <c r="G40" s="25">
        <v>0</v>
      </c>
      <c r="H40" s="120">
        <v>0</v>
      </c>
      <c r="I40" s="120"/>
      <c r="J40" s="120"/>
      <c r="K40" s="120"/>
      <c r="L40" s="120"/>
      <c r="M40" s="120"/>
      <c r="N40" s="120"/>
    </row>
    <row r="41" spans="1:14" s="1" customFormat="1" ht="45" customHeight="1" x14ac:dyDescent="0.2">
      <c r="A41" s="9" t="s">
        <v>138</v>
      </c>
      <c r="B41" s="24" t="s">
        <v>128</v>
      </c>
      <c r="C41" s="48" t="s">
        <v>61</v>
      </c>
      <c r="D41" s="24"/>
      <c r="E41" s="25">
        <f>E437</f>
        <v>1641933.6</v>
      </c>
      <c r="F41" s="25">
        <f>F437</f>
        <v>820966.8</v>
      </c>
      <c r="G41" s="25">
        <f>G437</f>
        <v>820966.8</v>
      </c>
      <c r="H41" s="120">
        <f>F41-G41</f>
        <v>0</v>
      </c>
      <c r="I41" s="120"/>
      <c r="J41" s="120"/>
      <c r="K41" s="120"/>
      <c r="L41" s="120"/>
      <c r="M41" s="120"/>
      <c r="N41" s="120"/>
    </row>
    <row r="42" spans="1:14" s="1" customFormat="1" ht="25.5" customHeight="1" x14ac:dyDescent="0.2">
      <c r="A42" s="9" t="s">
        <v>272</v>
      </c>
      <c r="B42" s="58" t="s">
        <v>128</v>
      </c>
      <c r="C42" s="48" t="s">
        <v>61</v>
      </c>
      <c r="D42" s="24"/>
      <c r="E42" s="25">
        <f>E439</f>
        <v>0</v>
      </c>
      <c r="F42" s="57">
        <f>F439</f>
        <v>0</v>
      </c>
      <c r="G42" s="57">
        <f>G439</f>
        <v>0</v>
      </c>
      <c r="H42" s="120">
        <f>F42-G42</f>
        <v>0</v>
      </c>
      <c r="I42" s="120"/>
      <c r="J42" s="120"/>
      <c r="K42" s="120"/>
      <c r="L42" s="120"/>
      <c r="M42" s="120"/>
      <c r="N42" s="120"/>
    </row>
    <row r="43" spans="1:14" ht="25.5" customHeight="1" x14ac:dyDescent="0.2">
      <c r="A43" s="10" t="s">
        <v>139</v>
      </c>
      <c r="B43" s="24" t="s">
        <v>140</v>
      </c>
      <c r="C43" s="48" t="s">
        <v>61</v>
      </c>
      <c r="D43" s="24"/>
      <c r="E43" s="8">
        <f>E435</f>
        <v>0</v>
      </c>
      <c r="F43" s="8">
        <f>F435</f>
        <v>0</v>
      </c>
      <c r="G43" s="8">
        <f>G435</f>
        <v>0</v>
      </c>
      <c r="H43" s="110">
        <v>0</v>
      </c>
      <c r="I43" s="110"/>
      <c r="J43" s="110"/>
      <c r="K43" s="110"/>
      <c r="L43" s="110"/>
      <c r="M43" s="110"/>
      <c r="N43" s="110"/>
    </row>
    <row r="44" spans="1:14" ht="25.5" customHeight="1" x14ac:dyDescent="0.2">
      <c r="A44" s="9"/>
      <c r="B44" s="24"/>
      <c r="C44" s="48" t="s">
        <v>61</v>
      </c>
      <c r="D44" s="24"/>
      <c r="E44" s="25"/>
      <c r="F44" s="25"/>
      <c r="G44" s="25"/>
      <c r="H44" s="120"/>
      <c r="I44" s="120"/>
      <c r="J44" s="120"/>
      <c r="K44" s="120"/>
      <c r="L44" s="120"/>
      <c r="M44" s="120"/>
      <c r="N44" s="120"/>
    </row>
    <row r="45" spans="1:14" ht="25.5" customHeight="1" x14ac:dyDescent="0.2">
      <c r="A45" s="9" t="s">
        <v>141</v>
      </c>
      <c r="B45" s="24" t="s">
        <v>142</v>
      </c>
      <c r="C45" s="24"/>
      <c r="D45" s="24"/>
      <c r="E45" s="8">
        <f>E46</f>
        <v>0</v>
      </c>
      <c r="F45" s="8">
        <f>F46</f>
        <v>0</v>
      </c>
      <c r="G45" s="8">
        <f>G46</f>
        <v>0</v>
      </c>
      <c r="H45" s="110">
        <v>0</v>
      </c>
      <c r="I45" s="110"/>
      <c r="J45" s="110"/>
      <c r="K45" s="110"/>
      <c r="L45" s="110"/>
      <c r="M45" s="110"/>
      <c r="N45" s="110"/>
    </row>
    <row r="46" spans="1:14" ht="25.5" customHeight="1" x14ac:dyDescent="0.2">
      <c r="A46" s="10" t="s">
        <v>20</v>
      </c>
      <c r="B46" s="122" t="s">
        <v>143</v>
      </c>
      <c r="C46" s="122" t="s">
        <v>144</v>
      </c>
      <c r="D46" s="122"/>
      <c r="E46" s="123">
        <v>0</v>
      </c>
      <c r="F46" s="123">
        <v>0</v>
      </c>
      <c r="G46" s="123">
        <v>0</v>
      </c>
      <c r="H46" s="120">
        <v>0</v>
      </c>
      <c r="I46" s="120"/>
      <c r="J46" s="120"/>
      <c r="K46" s="120"/>
      <c r="L46" s="120"/>
      <c r="M46" s="120"/>
      <c r="N46" s="120"/>
    </row>
    <row r="47" spans="1:14" ht="25.5" customHeight="1" x14ac:dyDescent="0.2">
      <c r="A47" s="10"/>
      <c r="B47" s="122"/>
      <c r="C47" s="122"/>
      <c r="D47" s="122"/>
      <c r="E47" s="123"/>
      <c r="F47" s="123"/>
      <c r="G47" s="123"/>
      <c r="H47" s="120"/>
      <c r="I47" s="120"/>
      <c r="J47" s="120"/>
      <c r="K47" s="120"/>
      <c r="L47" s="120"/>
      <c r="M47" s="120"/>
      <c r="N47" s="120"/>
    </row>
    <row r="48" spans="1:14" ht="25.5" customHeight="1" x14ac:dyDescent="0.2">
      <c r="A48" s="9"/>
      <c r="B48" s="24"/>
      <c r="C48" s="24"/>
      <c r="D48" s="24"/>
      <c r="E48" s="25"/>
      <c r="F48" s="25"/>
      <c r="G48" s="25"/>
      <c r="H48" s="120"/>
      <c r="I48" s="120"/>
      <c r="J48" s="120"/>
      <c r="K48" s="120"/>
      <c r="L48" s="120"/>
      <c r="M48" s="120"/>
      <c r="N48" s="120"/>
    </row>
    <row r="49" spans="1:109" ht="25.5" customHeight="1" x14ac:dyDescent="0.2">
      <c r="A49" s="9" t="s">
        <v>145</v>
      </c>
      <c r="B49" s="24" t="s">
        <v>146</v>
      </c>
      <c r="C49" s="14" t="s">
        <v>96</v>
      </c>
      <c r="D49" s="24"/>
      <c r="E49" s="8">
        <f>E50</f>
        <v>0</v>
      </c>
      <c r="F49" s="8">
        <f>F50</f>
        <v>0</v>
      </c>
      <c r="G49" s="8">
        <f>G50</f>
        <v>0</v>
      </c>
      <c r="H49" s="110">
        <v>0</v>
      </c>
      <c r="I49" s="110"/>
      <c r="J49" s="110"/>
      <c r="K49" s="110"/>
      <c r="L49" s="110"/>
      <c r="M49" s="110"/>
      <c r="N49" s="110"/>
    </row>
    <row r="50" spans="1:109" ht="40.5" customHeight="1" x14ac:dyDescent="0.2">
      <c r="A50" s="9" t="s">
        <v>147</v>
      </c>
      <c r="B50" s="24" t="s">
        <v>148</v>
      </c>
      <c r="C50" s="24" t="s">
        <v>149</v>
      </c>
      <c r="D50" s="24"/>
      <c r="E50" s="25">
        <v>0</v>
      </c>
      <c r="F50" s="25">
        <v>0</v>
      </c>
      <c r="G50" s="25">
        <v>0</v>
      </c>
      <c r="H50" s="120">
        <v>0</v>
      </c>
      <c r="I50" s="120"/>
      <c r="J50" s="120"/>
      <c r="K50" s="120"/>
      <c r="L50" s="120"/>
      <c r="M50" s="120"/>
      <c r="N50" s="120"/>
    </row>
    <row r="51" spans="1:109" ht="25.5" customHeight="1" x14ac:dyDescent="0.2">
      <c r="A51" s="9"/>
      <c r="B51" s="24"/>
      <c r="C51" s="24"/>
      <c r="D51" s="24"/>
      <c r="E51" s="25"/>
      <c r="F51" s="25"/>
      <c r="G51" s="25"/>
      <c r="H51" s="121"/>
      <c r="I51" s="121"/>
      <c r="J51" s="121"/>
      <c r="K51" s="121"/>
      <c r="L51" s="121"/>
      <c r="M51" s="121"/>
      <c r="N51" s="121"/>
    </row>
    <row r="52" spans="1:109" s="28" customFormat="1" ht="25.5" customHeight="1" x14ac:dyDescent="0.2">
      <c r="A52" s="6" t="s">
        <v>150</v>
      </c>
      <c r="B52" s="7" t="s">
        <v>151</v>
      </c>
      <c r="C52" s="15" t="s">
        <v>96</v>
      </c>
      <c r="D52" s="24"/>
      <c r="E52" s="8">
        <f>E53+E264+E316++E368+E419+E442+E495+E498+E502</f>
        <v>114944466.44000001</v>
      </c>
      <c r="F52" s="8">
        <f>F53+F264+F316++F368+F419+F442+F495+F498+F502</f>
        <v>61344046.689999998</v>
      </c>
      <c r="G52" s="8">
        <f>G53+G264+G316++G368+G419+G442+G495+G498+G502</f>
        <v>57845720.059999995</v>
      </c>
      <c r="H52" s="117">
        <f>F52-G52</f>
        <v>3498326.6300000027</v>
      </c>
      <c r="I52" s="118"/>
      <c r="J52" s="118"/>
      <c r="K52" s="118"/>
      <c r="L52" s="118"/>
      <c r="M52" s="118"/>
      <c r="N52" s="11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s="29" customFormat="1" ht="33.75" customHeight="1" x14ac:dyDescent="0.2">
      <c r="A53" s="16" t="s">
        <v>152</v>
      </c>
      <c r="B53" s="24" t="s">
        <v>151</v>
      </c>
      <c r="C53" s="14" t="s">
        <v>96</v>
      </c>
      <c r="D53" s="24"/>
      <c r="E53" s="8">
        <f>E54+E55+E56+E57+E58+E59+E61+E64+E65+E66+E73+E72+E75</f>
        <v>100428507.95</v>
      </c>
      <c r="F53" s="8">
        <f>F54+F55+F56+F57+F58+F59+F61+F65+F66+F73+F72+F75</f>
        <v>49750100</v>
      </c>
      <c r="G53" s="8">
        <f>G54+G55+G56+G57+G58+G59+G61+G65+G66+G73+G72+G75</f>
        <v>49750100</v>
      </c>
      <c r="H53" s="120">
        <f>E53-G53</f>
        <v>50678407.950000003</v>
      </c>
      <c r="I53" s="120"/>
      <c r="J53" s="120"/>
      <c r="K53" s="120"/>
      <c r="L53" s="120"/>
      <c r="M53" s="120"/>
      <c r="N53" s="12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s="28" customFormat="1" ht="25.5" customHeight="1" x14ac:dyDescent="0.2">
      <c r="A54" s="9" t="s">
        <v>153</v>
      </c>
      <c r="B54" s="24" t="s">
        <v>154</v>
      </c>
      <c r="C54" s="24" t="s">
        <v>65</v>
      </c>
      <c r="D54" s="24" t="s">
        <v>43</v>
      </c>
      <c r="E54" s="77">
        <f t="shared" ref="E54:G59" si="2">E107+E160+E213</f>
        <v>71180731.280000001</v>
      </c>
      <c r="F54" s="25">
        <f t="shared" si="2"/>
        <v>35053541.280000001</v>
      </c>
      <c r="G54" s="25">
        <f t="shared" si="2"/>
        <v>35053541.280000001</v>
      </c>
      <c r="H54" s="85">
        <f>E54-G54</f>
        <v>36127190</v>
      </c>
      <c r="I54" s="85"/>
      <c r="J54" s="85"/>
      <c r="K54" s="85"/>
      <c r="L54" s="85"/>
      <c r="M54" s="85"/>
      <c r="N54" s="8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s="28" customFormat="1" ht="25.5" customHeight="1" x14ac:dyDescent="0.2">
      <c r="A55" s="9" t="s">
        <v>35</v>
      </c>
      <c r="B55" s="24" t="s">
        <v>155</v>
      </c>
      <c r="C55" s="24" t="s">
        <v>65</v>
      </c>
      <c r="D55" s="24" t="s">
        <v>44</v>
      </c>
      <c r="E55" s="25">
        <f t="shared" si="2"/>
        <v>160258.72</v>
      </c>
      <c r="F55" s="25">
        <f t="shared" si="2"/>
        <v>153758.72</v>
      </c>
      <c r="G55" s="25">
        <f t="shared" si="2"/>
        <v>153758.72</v>
      </c>
      <c r="H55" s="85">
        <f>E55-G55</f>
        <v>6500</v>
      </c>
      <c r="I55" s="85"/>
      <c r="J55" s="85"/>
      <c r="K55" s="85"/>
      <c r="L55" s="85"/>
      <c r="M55" s="85"/>
      <c r="N55" s="8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s="28" customFormat="1" ht="25.5" customHeight="1" x14ac:dyDescent="0.2">
      <c r="A56" s="9" t="s">
        <v>156</v>
      </c>
      <c r="B56" s="24" t="s">
        <v>157</v>
      </c>
      <c r="C56" s="24" t="s">
        <v>66</v>
      </c>
      <c r="D56" s="24" t="s">
        <v>45</v>
      </c>
      <c r="E56" s="25">
        <f t="shared" si="2"/>
        <v>10008</v>
      </c>
      <c r="F56" s="25">
        <f t="shared" si="2"/>
        <v>200</v>
      </c>
      <c r="G56" s="25">
        <f t="shared" si="2"/>
        <v>200</v>
      </c>
      <c r="H56" s="85">
        <f>E56-G56</f>
        <v>9808</v>
      </c>
      <c r="I56" s="85"/>
      <c r="J56" s="85"/>
      <c r="K56" s="85"/>
      <c r="L56" s="85"/>
      <c r="M56" s="85"/>
      <c r="N56" s="8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s="31" customFormat="1" ht="25.5" customHeight="1" x14ac:dyDescent="0.2">
      <c r="A57" s="9" t="s">
        <v>158</v>
      </c>
      <c r="B57" s="24" t="s">
        <v>159</v>
      </c>
      <c r="C57" s="24" t="s">
        <v>66</v>
      </c>
      <c r="D57" s="24" t="s">
        <v>160</v>
      </c>
      <c r="E57" s="25">
        <f t="shared" si="2"/>
        <v>0</v>
      </c>
      <c r="F57" s="25">
        <f t="shared" si="2"/>
        <v>0</v>
      </c>
      <c r="G57" s="25">
        <f t="shared" si="2"/>
        <v>0</v>
      </c>
      <c r="H57" s="85">
        <v>0</v>
      </c>
      <c r="I57" s="85"/>
      <c r="J57" s="85"/>
      <c r="K57" s="85"/>
      <c r="L57" s="85"/>
      <c r="M57" s="85"/>
      <c r="N57" s="85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</row>
    <row r="58" spans="1:109" s="28" customFormat="1" ht="25.5" customHeight="1" x14ac:dyDescent="0.2">
      <c r="A58" s="9" t="s">
        <v>5</v>
      </c>
      <c r="B58" s="24" t="s">
        <v>161</v>
      </c>
      <c r="C58" s="24" t="s">
        <v>66</v>
      </c>
      <c r="D58" s="24" t="s">
        <v>53</v>
      </c>
      <c r="E58" s="25">
        <f t="shared" si="2"/>
        <v>5000</v>
      </c>
      <c r="F58" s="25">
        <f t="shared" si="2"/>
        <v>5000</v>
      </c>
      <c r="G58" s="25">
        <f t="shared" si="2"/>
        <v>5000</v>
      </c>
      <c r="H58" s="85">
        <v>0</v>
      </c>
      <c r="I58" s="85"/>
      <c r="J58" s="85"/>
      <c r="K58" s="85"/>
      <c r="L58" s="85"/>
      <c r="M58" s="85"/>
      <c r="N58" s="8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s="28" customFormat="1" ht="25.5" customHeight="1" x14ac:dyDescent="0.2">
      <c r="A59" s="9" t="s">
        <v>35</v>
      </c>
      <c r="B59" s="24" t="s">
        <v>162</v>
      </c>
      <c r="C59" s="24" t="s">
        <v>66</v>
      </c>
      <c r="D59" s="24" t="s">
        <v>44</v>
      </c>
      <c r="E59" s="25">
        <f t="shared" si="2"/>
        <v>0</v>
      </c>
      <c r="F59" s="25">
        <f t="shared" si="2"/>
        <v>0</v>
      </c>
      <c r="G59" s="25">
        <f t="shared" si="2"/>
        <v>0</v>
      </c>
      <c r="H59" s="111">
        <v>0</v>
      </c>
      <c r="I59" s="112"/>
      <c r="J59" s="112"/>
      <c r="K59" s="112"/>
      <c r="L59" s="112"/>
      <c r="M59" s="112"/>
      <c r="N59" s="11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s="28" customFormat="1" ht="33.75" customHeight="1" x14ac:dyDescent="0.2">
      <c r="A60" s="9" t="s">
        <v>156</v>
      </c>
      <c r="B60" s="24" t="s">
        <v>163</v>
      </c>
      <c r="C60" s="24" t="s">
        <v>164</v>
      </c>
      <c r="D60" s="24"/>
      <c r="E60" s="25"/>
      <c r="F60" s="17"/>
      <c r="G60" s="17"/>
      <c r="H60" s="114"/>
      <c r="I60" s="115"/>
      <c r="J60" s="115"/>
      <c r="K60" s="115"/>
      <c r="L60" s="115"/>
      <c r="M60" s="115"/>
      <c r="N60" s="11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s="28" customFormat="1" ht="25.5" customHeight="1" x14ac:dyDescent="0.2">
      <c r="A61" s="9" t="s">
        <v>165</v>
      </c>
      <c r="B61" s="24" t="s">
        <v>166</v>
      </c>
      <c r="C61" s="24" t="s">
        <v>67</v>
      </c>
      <c r="D61" s="24" t="s">
        <v>46</v>
      </c>
      <c r="E61" s="8">
        <f t="shared" ref="E61:G64" si="3">E114+E167+E220</f>
        <v>21545122.600000001</v>
      </c>
      <c r="F61" s="8">
        <f>F114+F167+F220+F64</f>
        <v>10650814.24</v>
      </c>
      <c r="G61" s="8">
        <f>G114+G167+G220+G64</f>
        <v>10650814.24</v>
      </c>
      <c r="H61" s="95">
        <f>E61-G61</f>
        <v>10894308.360000001</v>
      </c>
      <c r="I61" s="95"/>
      <c r="J61" s="95"/>
      <c r="K61" s="95"/>
      <c r="L61" s="95"/>
      <c r="M61" s="95"/>
      <c r="N61" s="9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 s="28" customFormat="1" ht="25.5" customHeight="1" x14ac:dyDescent="0.2">
      <c r="A62" s="9" t="s">
        <v>167</v>
      </c>
      <c r="B62" s="24" t="s">
        <v>168</v>
      </c>
      <c r="C62" s="24" t="s">
        <v>67</v>
      </c>
      <c r="D62" s="24" t="s">
        <v>46</v>
      </c>
      <c r="E62" s="25">
        <f t="shared" si="3"/>
        <v>21545122.600000001</v>
      </c>
      <c r="F62" s="25">
        <f t="shared" si="3"/>
        <v>10650814.24</v>
      </c>
      <c r="G62" s="25">
        <f t="shared" si="3"/>
        <v>10650814.24</v>
      </c>
      <c r="H62" s="85">
        <f>E62-G62</f>
        <v>10894308.360000001</v>
      </c>
      <c r="I62" s="85"/>
      <c r="J62" s="85"/>
      <c r="K62" s="85"/>
      <c r="L62" s="85"/>
      <c r="M62" s="85"/>
      <c r="N62" s="8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 s="28" customFormat="1" ht="25.5" customHeight="1" x14ac:dyDescent="0.2">
      <c r="A63" s="9" t="s">
        <v>169</v>
      </c>
      <c r="B63" s="24" t="s">
        <v>170</v>
      </c>
      <c r="C63" s="24" t="s">
        <v>67</v>
      </c>
      <c r="D63" s="24" t="s">
        <v>46</v>
      </c>
      <c r="E63" s="25">
        <f t="shared" si="3"/>
        <v>0</v>
      </c>
      <c r="F63" s="25">
        <f t="shared" si="3"/>
        <v>0</v>
      </c>
      <c r="G63" s="25">
        <f t="shared" si="3"/>
        <v>0</v>
      </c>
      <c r="H63" s="85">
        <v>0</v>
      </c>
      <c r="I63" s="85"/>
      <c r="J63" s="85"/>
      <c r="K63" s="85"/>
      <c r="L63" s="85"/>
      <c r="M63" s="85"/>
      <c r="N63" s="8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s="28" customFormat="1" ht="25.5" customHeight="1" x14ac:dyDescent="0.2">
      <c r="A64" s="9" t="s">
        <v>5</v>
      </c>
      <c r="B64" s="24" t="s">
        <v>171</v>
      </c>
      <c r="C64" s="24" t="s">
        <v>67</v>
      </c>
      <c r="D64" s="58" t="s">
        <v>23</v>
      </c>
      <c r="E64" s="25">
        <f t="shared" si="3"/>
        <v>0</v>
      </c>
      <c r="F64" s="25">
        <f t="shared" si="3"/>
        <v>0</v>
      </c>
      <c r="G64" s="25">
        <f t="shared" si="3"/>
        <v>0</v>
      </c>
      <c r="H64" s="85">
        <v>0</v>
      </c>
      <c r="I64" s="85"/>
      <c r="J64" s="85"/>
      <c r="K64" s="85"/>
      <c r="L64" s="85"/>
      <c r="M64" s="85"/>
      <c r="N64" s="8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s="28" customFormat="1" ht="30.75" customHeight="1" x14ac:dyDescent="0.2">
      <c r="A65" s="9" t="s">
        <v>34</v>
      </c>
      <c r="B65" s="24" t="s">
        <v>172</v>
      </c>
      <c r="C65" s="24" t="s">
        <v>173</v>
      </c>
      <c r="D65" s="24"/>
      <c r="E65" s="25">
        <v>0</v>
      </c>
      <c r="F65" s="25">
        <v>0</v>
      </c>
      <c r="G65" s="25">
        <v>0</v>
      </c>
      <c r="H65" s="85">
        <v>0</v>
      </c>
      <c r="I65" s="85"/>
      <c r="J65" s="85"/>
      <c r="K65" s="85"/>
      <c r="L65" s="85"/>
      <c r="M65" s="85"/>
      <c r="N65" s="8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s="28" customFormat="1" ht="25.5" customHeight="1" x14ac:dyDescent="0.2">
      <c r="A66" s="9" t="s">
        <v>174</v>
      </c>
      <c r="B66" s="24" t="s">
        <v>175</v>
      </c>
      <c r="C66" s="24" t="s">
        <v>176</v>
      </c>
      <c r="D66" s="24"/>
      <c r="E66" s="8">
        <f>E67+E68+E69+E70+E71</f>
        <v>364547.45</v>
      </c>
      <c r="F66" s="8">
        <f>F67+F68+F69+F70+F71</f>
        <v>183000</v>
      </c>
      <c r="G66" s="8">
        <f>G67+G68+G69+G70+G71</f>
        <v>183000</v>
      </c>
      <c r="H66" s="95">
        <f>E66-G66</f>
        <v>181547.45</v>
      </c>
      <c r="I66" s="95"/>
      <c r="J66" s="95"/>
      <c r="K66" s="95"/>
      <c r="L66" s="95"/>
      <c r="M66" s="95"/>
      <c r="N66" s="9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s="28" customFormat="1" ht="25.5" customHeight="1" x14ac:dyDescent="0.2">
      <c r="A67" s="9" t="s">
        <v>177</v>
      </c>
      <c r="B67" s="24" t="s">
        <v>178</v>
      </c>
      <c r="C67" s="24" t="s">
        <v>69</v>
      </c>
      <c r="D67" s="24" t="s">
        <v>47</v>
      </c>
      <c r="E67" s="25">
        <f t="shared" ref="E67:G71" si="4">E120+E173+E226</f>
        <v>101261</v>
      </c>
      <c r="F67" s="25">
        <f t="shared" si="4"/>
        <v>55000</v>
      </c>
      <c r="G67" s="25">
        <f t="shared" si="4"/>
        <v>55000</v>
      </c>
      <c r="H67" s="85">
        <f>E67-G67</f>
        <v>46261</v>
      </c>
      <c r="I67" s="85"/>
      <c r="J67" s="85"/>
      <c r="K67" s="85"/>
      <c r="L67" s="85"/>
      <c r="M67" s="85"/>
      <c r="N67" s="8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s="28" customFormat="1" ht="25.5" customHeight="1" x14ac:dyDescent="0.2">
      <c r="A68" s="9" t="s">
        <v>16</v>
      </c>
      <c r="B68" s="24" t="s">
        <v>179</v>
      </c>
      <c r="C68" s="24" t="s">
        <v>69</v>
      </c>
      <c r="D68" s="24" t="s">
        <v>47</v>
      </c>
      <c r="E68" s="25">
        <f t="shared" si="4"/>
        <v>247219.45</v>
      </c>
      <c r="F68" s="25">
        <f t="shared" si="4"/>
        <v>120000</v>
      </c>
      <c r="G68" s="25">
        <f t="shared" si="4"/>
        <v>120000</v>
      </c>
      <c r="H68" s="85">
        <f>E68-G68</f>
        <v>127219.45000000001</v>
      </c>
      <c r="I68" s="85"/>
      <c r="J68" s="85"/>
      <c r="K68" s="85"/>
      <c r="L68" s="85"/>
      <c r="M68" s="85"/>
      <c r="N68" s="8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s="28" customFormat="1" ht="36.75" customHeight="1" x14ac:dyDescent="0.2">
      <c r="A69" s="9" t="s">
        <v>180</v>
      </c>
      <c r="B69" s="24" t="s">
        <v>181</v>
      </c>
      <c r="C69" s="24" t="s">
        <v>70</v>
      </c>
      <c r="D69" s="24" t="s">
        <v>47</v>
      </c>
      <c r="E69" s="25">
        <f t="shared" si="4"/>
        <v>16067</v>
      </c>
      <c r="F69" s="25">
        <f t="shared" si="4"/>
        <v>8000</v>
      </c>
      <c r="G69" s="25">
        <f t="shared" si="4"/>
        <v>8000</v>
      </c>
      <c r="H69" s="85">
        <f>E69-G69</f>
        <v>8067</v>
      </c>
      <c r="I69" s="85"/>
      <c r="J69" s="85"/>
      <c r="K69" s="85"/>
      <c r="L69" s="85"/>
      <c r="M69" s="85"/>
      <c r="N69" s="8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s="28" customFormat="1" ht="33.75" customHeight="1" x14ac:dyDescent="0.2">
      <c r="A70" s="9" t="s">
        <v>182</v>
      </c>
      <c r="B70" s="24" t="s">
        <v>181</v>
      </c>
      <c r="C70" s="24" t="s">
        <v>70</v>
      </c>
      <c r="D70" s="24" t="s">
        <v>47</v>
      </c>
      <c r="E70" s="25">
        <f t="shared" si="4"/>
        <v>0</v>
      </c>
      <c r="F70" s="25">
        <f t="shared" si="4"/>
        <v>0</v>
      </c>
      <c r="G70" s="25">
        <f t="shared" si="4"/>
        <v>0</v>
      </c>
      <c r="H70" s="85">
        <v>0</v>
      </c>
      <c r="I70" s="85"/>
      <c r="J70" s="85"/>
      <c r="K70" s="85"/>
      <c r="L70" s="85"/>
      <c r="M70" s="85"/>
      <c r="N70" s="8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s="28" customFormat="1" ht="40.5" customHeight="1" x14ac:dyDescent="0.2">
      <c r="A71" s="9" t="s">
        <v>183</v>
      </c>
      <c r="B71" s="24" t="s">
        <v>184</v>
      </c>
      <c r="C71" s="24" t="s">
        <v>71</v>
      </c>
      <c r="D71" s="24" t="s">
        <v>47</v>
      </c>
      <c r="E71" s="25">
        <f t="shared" si="4"/>
        <v>0</v>
      </c>
      <c r="F71" s="25">
        <f t="shared" si="4"/>
        <v>0</v>
      </c>
      <c r="G71" s="25">
        <f t="shared" si="4"/>
        <v>0</v>
      </c>
      <c r="H71" s="85">
        <v>0</v>
      </c>
      <c r="I71" s="85"/>
      <c r="J71" s="85"/>
      <c r="K71" s="85"/>
      <c r="L71" s="85"/>
      <c r="M71" s="85"/>
      <c r="N71" s="8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s="28" customFormat="1" ht="25.5" customHeight="1" x14ac:dyDescent="0.2">
      <c r="A72" s="9" t="s">
        <v>185</v>
      </c>
      <c r="B72" s="24" t="s">
        <v>186</v>
      </c>
      <c r="C72" s="24" t="s">
        <v>96</v>
      </c>
      <c r="D72" s="24"/>
      <c r="E72" s="25">
        <v>0</v>
      </c>
      <c r="F72" s="25">
        <v>0</v>
      </c>
      <c r="G72" s="25">
        <v>0</v>
      </c>
      <c r="H72" s="85">
        <v>0</v>
      </c>
      <c r="I72" s="85"/>
      <c r="J72" s="85"/>
      <c r="K72" s="85"/>
      <c r="L72" s="85"/>
      <c r="M72" s="85"/>
      <c r="N72" s="8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s="28" customFormat="1" ht="25.5" customHeight="1" x14ac:dyDescent="0.2">
      <c r="A73" s="9" t="s">
        <v>187</v>
      </c>
      <c r="B73" s="24" t="s">
        <v>188</v>
      </c>
      <c r="C73" s="24" t="s">
        <v>96</v>
      </c>
      <c r="D73" s="24"/>
      <c r="E73" s="8">
        <f>E74</f>
        <v>0</v>
      </c>
      <c r="F73" s="8">
        <f>F74</f>
        <v>0</v>
      </c>
      <c r="G73" s="8">
        <f>G74</f>
        <v>0</v>
      </c>
      <c r="H73" s="95">
        <v>0</v>
      </c>
      <c r="I73" s="95"/>
      <c r="J73" s="95"/>
      <c r="K73" s="95"/>
      <c r="L73" s="95"/>
      <c r="M73" s="95"/>
      <c r="N73" s="9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s="28" customFormat="1" ht="25.5" customHeight="1" x14ac:dyDescent="0.2">
      <c r="A74" s="9" t="s">
        <v>189</v>
      </c>
      <c r="B74" s="24" t="s">
        <v>190</v>
      </c>
      <c r="C74" s="24" t="s">
        <v>191</v>
      </c>
      <c r="D74" s="24"/>
      <c r="E74" s="25">
        <v>0</v>
      </c>
      <c r="F74" s="25">
        <v>0</v>
      </c>
      <c r="G74" s="25">
        <v>0</v>
      </c>
      <c r="H74" s="85">
        <v>0</v>
      </c>
      <c r="I74" s="85"/>
      <c r="J74" s="85"/>
      <c r="K74" s="85"/>
      <c r="L74" s="85"/>
      <c r="M74" s="85"/>
      <c r="N74" s="8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s="28" customFormat="1" ht="25.5" customHeight="1" x14ac:dyDescent="0.2">
      <c r="A75" s="9" t="s">
        <v>192</v>
      </c>
      <c r="B75" s="24" t="s">
        <v>193</v>
      </c>
      <c r="C75" s="24" t="s">
        <v>96</v>
      </c>
      <c r="D75" s="24"/>
      <c r="E75" s="8">
        <f>E76+E77+E78+E79</f>
        <v>7162839.9000000004</v>
      </c>
      <c r="F75" s="8">
        <f>F76+F77+F78+F79</f>
        <v>3703785.7600000002</v>
      </c>
      <c r="G75" s="8">
        <f>G76+G77+G78+G79</f>
        <v>3703785.7600000002</v>
      </c>
      <c r="H75" s="95">
        <f>E75-G75</f>
        <v>3459054.14</v>
      </c>
      <c r="I75" s="95"/>
      <c r="J75" s="95"/>
      <c r="K75" s="95"/>
      <c r="L75" s="95"/>
      <c r="M75" s="95"/>
      <c r="N75" s="9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s="28" customFormat="1" ht="41.25" customHeight="1" x14ac:dyDescent="0.2">
      <c r="A76" s="9" t="s">
        <v>194</v>
      </c>
      <c r="B76" s="24" t="s">
        <v>195</v>
      </c>
      <c r="C76" s="24" t="s">
        <v>196</v>
      </c>
      <c r="D76" s="24"/>
      <c r="E76" s="25">
        <v>0</v>
      </c>
      <c r="F76" s="25">
        <v>0</v>
      </c>
      <c r="G76" s="25">
        <v>0</v>
      </c>
      <c r="H76" s="85">
        <v>0</v>
      </c>
      <c r="I76" s="85"/>
      <c r="J76" s="85"/>
      <c r="K76" s="85"/>
      <c r="L76" s="85"/>
      <c r="M76" s="85"/>
      <c r="N76" s="8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s="28" customFormat="1" ht="28.5" customHeight="1" x14ac:dyDescent="0.2">
      <c r="A77" s="9" t="s">
        <v>197</v>
      </c>
      <c r="B77" s="24" t="s">
        <v>198</v>
      </c>
      <c r="C77" s="24" t="s">
        <v>199</v>
      </c>
      <c r="D77" s="24"/>
      <c r="E77" s="25">
        <v>0</v>
      </c>
      <c r="F77" s="25">
        <v>0</v>
      </c>
      <c r="G77" s="25">
        <v>0</v>
      </c>
      <c r="H77" s="85">
        <v>0</v>
      </c>
      <c r="I77" s="85"/>
      <c r="J77" s="85"/>
      <c r="K77" s="85"/>
      <c r="L77" s="85"/>
      <c r="M77" s="85"/>
      <c r="N77" s="8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s="28" customFormat="1" ht="40.5" customHeight="1" x14ac:dyDescent="0.2">
      <c r="A78" s="9" t="s">
        <v>200</v>
      </c>
      <c r="B78" s="24" t="s">
        <v>201</v>
      </c>
      <c r="C78" s="24" t="s">
        <v>77</v>
      </c>
      <c r="D78" s="24"/>
      <c r="E78" s="25">
        <v>0</v>
      </c>
      <c r="F78" s="25">
        <v>0</v>
      </c>
      <c r="G78" s="25">
        <v>0</v>
      </c>
      <c r="H78" s="85">
        <v>0</v>
      </c>
      <c r="I78" s="85"/>
      <c r="J78" s="85"/>
      <c r="K78" s="85"/>
      <c r="L78" s="85"/>
      <c r="M78" s="85"/>
      <c r="N78" s="8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s="28" customFormat="1" ht="25.5" customHeight="1" x14ac:dyDescent="0.2">
      <c r="A79" s="9" t="s">
        <v>202</v>
      </c>
      <c r="B79" s="24" t="s">
        <v>203</v>
      </c>
      <c r="C79" s="24" t="s">
        <v>22</v>
      </c>
      <c r="D79" s="3"/>
      <c r="E79" s="8">
        <f>E80+E81+E82+E88+E89+E90+E91+E92+E93+E94+E95</f>
        <v>7162839.9000000004</v>
      </c>
      <c r="F79" s="8">
        <f>F80+F81+F82+F88+F89+F90+F91+F92+F93+F94+F95</f>
        <v>3703785.7600000002</v>
      </c>
      <c r="G79" s="8">
        <f>G80+G81+G82+G88+G89+G90+G91+G92+G93+G94+G95</f>
        <v>3703785.7600000002</v>
      </c>
      <c r="H79" s="95">
        <v>0</v>
      </c>
      <c r="I79" s="95"/>
      <c r="J79" s="95"/>
      <c r="K79" s="95"/>
      <c r="L79" s="95"/>
      <c r="M79" s="95"/>
      <c r="N79" s="9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s="28" customFormat="1" ht="25.5" customHeight="1" x14ac:dyDescent="0.2">
      <c r="A80" s="9" t="s">
        <v>2</v>
      </c>
      <c r="B80" s="24" t="s">
        <v>203</v>
      </c>
      <c r="C80" s="24" t="s">
        <v>22</v>
      </c>
      <c r="D80" s="24" t="s">
        <v>48</v>
      </c>
      <c r="E80" s="25">
        <f t="shared" ref="E80:G81" si="5">E133+E186+E239</f>
        <v>141465.5</v>
      </c>
      <c r="F80" s="25">
        <f t="shared" si="5"/>
        <v>71654.13</v>
      </c>
      <c r="G80" s="25">
        <f t="shared" si="5"/>
        <v>71654.13</v>
      </c>
      <c r="H80" s="85">
        <v>0</v>
      </c>
      <c r="I80" s="85"/>
      <c r="J80" s="85"/>
      <c r="K80" s="85"/>
      <c r="L80" s="85"/>
      <c r="M80" s="85"/>
      <c r="N80" s="8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s="28" customFormat="1" ht="25.5" customHeight="1" x14ac:dyDescent="0.2">
      <c r="A81" s="9" t="s">
        <v>3</v>
      </c>
      <c r="B81" s="24" t="s">
        <v>203</v>
      </c>
      <c r="C81" s="24" t="s">
        <v>22</v>
      </c>
      <c r="D81" s="24" t="s">
        <v>49</v>
      </c>
      <c r="E81" s="25">
        <f t="shared" si="5"/>
        <v>0</v>
      </c>
      <c r="F81" s="25">
        <f t="shared" si="5"/>
        <v>0</v>
      </c>
      <c r="G81" s="25">
        <f t="shared" si="5"/>
        <v>0</v>
      </c>
      <c r="H81" s="85">
        <v>0</v>
      </c>
      <c r="I81" s="85"/>
      <c r="J81" s="85"/>
      <c r="K81" s="85"/>
      <c r="L81" s="85"/>
      <c r="M81" s="85"/>
      <c r="N81" s="8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s="28" customFormat="1" ht="25.5" customHeight="1" x14ac:dyDescent="0.2">
      <c r="A82" s="9" t="s">
        <v>36</v>
      </c>
      <c r="B82" s="24" t="s">
        <v>203</v>
      </c>
      <c r="C82" s="65" t="s">
        <v>274</v>
      </c>
      <c r="D82" s="24" t="s">
        <v>50</v>
      </c>
      <c r="E82" s="8">
        <f>E83+E84+E85+E86+E87</f>
        <v>1644478.1900000002</v>
      </c>
      <c r="F82" s="8">
        <f>F83+F84+F85+F86+F87</f>
        <v>911066.09000000008</v>
      </c>
      <c r="G82" s="8">
        <f>G83+G84+G85+G86+G87</f>
        <v>911066.09000000008</v>
      </c>
      <c r="H82" s="95">
        <f>E82-G82</f>
        <v>733412.10000000009</v>
      </c>
      <c r="I82" s="95"/>
      <c r="J82" s="95"/>
      <c r="K82" s="95"/>
      <c r="L82" s="95"/>
      <c r="M82" s="95"/>
      <c r="N82" s="9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s="28" customFormat="1" ht="25.5" customHeight="1" x14ac:dyDescent="0.2">
      <c r="A83" s="9" t="s">
        <v>6</v>
      </c>
      <c r="B83" s="24" t="s">
        <v>204</v>
      </c>
      <c r="C83" s="24" t="s">
        <v>22</v>
      </c>
      <c r="D83" s="24" t="s">
        <v>7</v>
      </c>
      <c r="E83" s="25">
        <f t="shared" ref="E83:G94" si="6">E136+E189+E242</f>
        <v>0</v>
      </c>
      <c r="F83" s="25">
        <f t="shared" si="6"/>
        <v>0</v>
      </c>
      <c r="G83" s="25">
        <f t="shared" si="6"/>
        <v>0</v>
      </c>
      <c r="H83" s="85">
        <v>0</v>
      </c>
      <c r="I83" s="85"/>
      <c r="J83" s="85"/>
      <c r="K83" s="85"/>
      <c r="L83" s="85"/>
      <c r="M83" s="85"/>
      <c r="N83" s="8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s="28" customFormat="1" ht="25.5" customHeight="1" x14ac:dyDescent="0.2">
      <c r="A84" s="9" t="s">
        <v>8</v>
      </c>
      <c r="B84" s="24" t="s">
        <v>205</v>
      </c>
      <c r="C84" s="65" t="s">
        <v>279</v>
      </c>
      <c r="D84" s="72" t="s">
        <v>11</v>
      </c>
      <c r="E84" s="25">
        <f t="shared" si="6"/>
        <v>565937.54999999993</v>
      </c>
      <c r="F84" s="56">
        <f t="shared" si="6"/>
        <v>444760.4</v>
      </c>
      <c r="G84" s="56">
        <f t="shared" si="6"/>
        <v>444760.4</v>
      </c>
      <c r="H84" s="85">
        <f t="shared" ref="H84:H91" si="7">E84-G84</f>
        <v>121177.14999999991</v>
      </c>
      <c r="I84" s="85"/>
      <c r="J84" s="85"/>
      <c r="K84" s="85"/>
      <c r="L84" s="85"/>
      <c r="M84" s="85"/>
      <c r="N84" s="8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s="28" customFormat="1" ht="25.5" customHeight="1" x14ac:dyDescent="0.2">
      <c r="A85" s="9" t="s">
        <v>10</v>
      </c>
      <c r="B85" s="24" t="s">
        <v>206</v>
      </c>
      <c r="C85" s="65" t="s">
        <v>279</v>
      </c>
      <c r="D85" s="72" t="s">
        <v>15</v>
      </c>
      <c r="E85" s="25">
        <f t="shared" si="6"/>
        <v>729112.88000000012</v>
      </c>
      <c r="F85" s="25">
        <f t="shared" si="6"/>
        <v>345884.48</v>
      </c>
      <c r="G85" s="25">
        <f t="shared" si="6"/>
        <v>345884.48</v>
      </c>
      <c r="H85" s="85">
        <f t="shared" si="7"/>
        <v>383228.40000000014</v>
      </c>
      <c r="I85" s="85"/>
      <c r="J85" s="85"/>
      <c r="K85" s="85"/>
      <c r="L85" s="85"/>
      <c r="M85" s="85"/>
      <c r="N85" s="8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 s="28" customFormat="1" ht="25.5" customHeight="1" x14ac:dyDescent="0.2">
      <c r="A86" s="9" t="s">
        <v>12</v>
      </c>
      <c r="B86" s="24" t="s">
        <v>207</v>
      </c>
      <c r="C86" s="24" t="s">
        <v>22</v>
      </c>
      <c r="D86" s="24" t="s">
        <v>13</v>
      </c>
      <c r="E86" s="25">
        <f t="shared" si="6"/>
        <v>290899.12</v>
      </c>
      <c r="F86" s="25">
        <f t="shared" si="6"/>
        <v>90136.69</v>
      </c>
      <c r="G86" s="25">
        <f t="shared" si="6"/>
        <v>90136.69</v>
      </c>
      <c r="H86" s="85">
        <f t="shared" si="7"/>
        <v>200762.43</v>
      </c>
      <c r="I86" s="85"/>
      <c r="J86" s="85"/>
      <c r="K86" s="85"/>
      <c r="L86" s="85"/>
      <c r="M86" s="85"/>
      <c r="N86" s="8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 s="28" customFormat="1" ht="25.5" customHeight="1" x14ac:dyDescent="0.2">
      <c r="A87" s="9" t="s">
        <v>14</v>
      </c>
      <c r="B87" s="24" t="s">
        <v>208</v>
      </c>
      <c r="C87" s="24" t="s">
        <v>22</v>
      </c>
      <c r="D87" s="24" t="s">
        <v>15</v>
      </c>
      <c r="E87" s="25">
        <f t="shared" si="6"/>
        <v>58528.639999999999</v>
      </c>
      <c r="F87" s="25">
        <f t="shared" si="6"/>
        <v>30284.52</v>
      </c>
      <c r="G87" s="25">
        <f t="shared" si="6"/>
        <v>30284.52</v>
      </c>
      <c r="H87" s="85">
        <f t="shared" si="7"/>
        <v>28244.12</v>
      </c>
      <c r="I87" s="85"/>
      <c r="J87" s="85"/>
      <c r="K87" s="85"/>
      <c r="L87" s="85"/>
      <c r="M87" s="85"/>
      <c r="N87" s="8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 s="28" customFormat="1" ht="43.5" customHeight="1" x14ac:dyDescent="0.2">
      <c r="A88" s="9" t="s">
        <v>37</v>
      </c>
      <c r="B88" s="24" t="s">
        <v>203</v>
      </c>
      <c r="C88" s="24" t="s">
        <v>22</v>
      </c>
      <c r="D88" s="24" t="s">
        <v>51</v>
      </c>
      <c r="E88" s="25">
        <f t="shared" si="6"/>
        <v>24000</v>
      </c>
      <c r="F88" s="25">
        <f t="shared" si="6"/>
        <v>12000</v>
      </c>
      <c r="G88" s="25">
        <f t="shared" si="6"/>
        <v>12000</v>
      </c>
      <c r="H88" s="85">
        <f t="shared" si="7"/>
        <v>12000</v>
      </c>
      <c r="I88" s="85"/>
      <c r="J88" s="85"/>
      <c r="K88" s="85"/>
      <c r="L88" s="85"/>
      <c r="M88" s="85"/>
      <c r="N88" s="8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 s="28" customFormat="1" ht="25.5" customHeight="1" x14ac:dyDescent="0.2">
      <c r="A89" s="9" t="s">
        <v>4</v>
      </c>
      <c r="B89" s="24" t="s">
        <v>203</v>
      </c>
      <c r="C89" s="24" t="s">
        <v>22</v>
      </c>
      <c r="D89" s="24" t="s">
        <v>52</v>
      </c>
      <c r="E89" s="25">
        <f t="shared" si="6"/>
        <v>140727</v>
      </c>
      <c r="F89" s="25">
        <f t="shared" si="6"/>
        <v>74572.91</v>
      </c>
      <c r="G89" s="25">
        <f t="shared" si="6"/>
        <v>74572.91</v>
      </c>
      <c r="H89" s="85">
        <f t="shared" si="7"/>
        <v>66154.09</v>
      </c>
      <c r="I89" s="85"/>
      <c r="J89" s="85"/>
      <c r="K89" s="85"/>
      <c r="L89" s="85"/>
      <c r="M89" s="85"/>
      <c r="N89" s="8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 s="28" customFormat="1" ht="25.5" customHeight="1" x14ac:dyDescent="0.2">
      <c r="A90" s="9" t="s">
        <v>5</v>
      </c>
      <c r="B90" s="24" t="s">
        <v>203</v>
      </c>
      <c r="C90" s="24" t="s">
        <v>22</v>
      </c>
      <c r="D90" s="24" t="s">
        <v>53</v>
      </c>
      <c r="E90" s="25">
        <f t="shared" si="6"/>
        <v>384600</v>
      </c>
      <c r="F90" s="25">
        <f t="shared" si="6"/>
        <v>164168.66</v>
      </c>
      <c r="G90" s="25">
        <f t="shared" si="6"/>
        <v>164168.66</v>
      </c>
      <c r="H90" s="85">
        <f t="shared" si="7"/>
        <v>220431.34</v>
      </c>
      <c r="I90" s="85"/>
      <c r="J90" s="85"/>
      <c r="K90" s="85"/>
      <c r="L90" s="85"/>
      <c r="M90" s="85"/>
      <c r="N90" s="8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s="28" customFormat="1" ht="25.5" customHeight="1" x14ac:dyDescent="0.2">
      <c r="A91" s="9" t="s">
        <v>38</v>
      </c>
      <c r="B91" s="24" t="s">
        <v>203</v>
      </c>
      <c r="C91" s="24" t="s">
        <v>22</v>
      </c>
      <c r="D91" s="24" t="s">
        <v>54</v>
      </c>
      <c r="E91" s="25">
        <f t="shared" si="6"/>
        <v>21703.35</v>
      </c>
      <c r="F91" s="25">
        <f t="shared" si="6"/>
        <v>6579.44</v>
      </c>
      <c r="G91" s="25">
        <f>F91</f>
        <v>6579.44</v>
      </c>
      <c r="H91" s="85">
        <f t="shared" si="7"/>
        <v>15123.91</v>
      </c>
      <c r="I91" s="85"/>
      <c r="J91" s="85"/>
      <c r="K91" s="85"/>
      <c r="L91" s="85"/>
      <c r="M91" s="85"/>
      <c r="N91" s="8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s="28" customFormat="1" ht="24" customHeight="1" x14ac:dyDescent="0.2">
      <c r="A92" s="9" t="s">
        <v>39</v>
      </c>
      <c r="B92" s="24" t="s">
        <v>203</v>
      </c>
      <c r="C92" s="24" t="s">
        <v>22</v>
      </c>
      <c r="D92" s="24" t="s">
        <v>55</v>
      </c>
      <c r="E92" s="25">
        <f t="shared" si="6"/>
        <v>0</v>
      </c>
      <c r="F92" s="25">
        <f t="shared" si="6"/>
        <v>0</v>
      </c>
      <c r="G92" s="25">
        <f t="shared" si="6"/>
        <v>0</v>
      </c>
      <c r="H92" s="82">
        <v>0</v>
      </c>
      <c r="I92" s="74"/>
      <c r="J92" s="74"/>
      <c r="K92" s="74"/>
      <c r="L92" s="74"/>
      <c r="M92" s="74"/>
      <c r="N92" s="7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s="28" customFormat="1" ht="25.5" customHeight="1" x14ac:dyDescent="0.2">
      <c r="A93" s="9" t="s">
        <v>40</v>
      </c>
      <c r="B93" s="24" t="s">
        <v>203</v>
      </c>
      <c r="C93" s="24" t="s">
        <v>22</v>
      </c>
      <c r="D93" s="24" t="s">
        <v>56</v>
      </c>
      <c r="E93" s="25">
        <f t="shared" si="6"/>
        <v>0</v>
      </c>
      <c r="F93" s="25">
        <f t="shared" si="6"/>
        <v>0</v>
      </c>
      <c r="G93" s="25">
        <f t="shared" si="6"/>
        <v>0</v>
      </c>
      <c r="H93" s="85">
        <v>0</v>
      </c>
      <c r="I93" s="85"/>
      <c r="J93" s="85"/>
      <c r="K93" s="85"/>
      <c r="L93" s="85"/>
      <c r="M93" s="85"/>
      <c r="N93" s="8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 s="28" customFormat="1" ht="25.5" customHeight="1" x14ac:dyDescent="0.2">
      <c r="A94" s="9" t="s">
        <v>41</v>
      </c>
      <c r="B94" s="24" t="s">
        <v>203</v>
      </c>
      <c r="C94" s="24" t="s">
        <v>22</v>
      </c>
      <c r="D94" s="24" t="s">
        <v>57</v>
      </c>
      <c r="E94" s="25">
        <f t="shared" si="6"/>
        <v>0</v>
      </c>
      <c r="F94" s="25">
        <f t="shared" si="6"/>
        <v>0</v>
      </c>
      <c r="G94" s="25">
        <f t="shared" si="6"/>
        <v>0</v>
      </c>
      <c r="H94" s="85">
        <v>0</v>
      </c>
      <c r="I94" s="85"/>
      <c r="J94" s="85"/>
      <c r="K94" s="85"/>
      <c r="L94" s="85"/>
      <c r="M94" s="85"/>
      <c r="N94" s="8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 s="28" customFormat="1" ht="25.5" customHeight="1" x14ac:dyDescent="0.2">
      <c r="A95" s="9" t="s">
        <v>42</v>
      </c>
      <c r="B95" s="24" t="s">
        <v>203</v>
      </c>
      <c r="C95" s="24" t="s">
        <v>22</v>
      </c>
      <c r="D95" s="24" t="s">
        <v>58</v>
      </c>
      <c r="E95" s="8">
        <f>E96+E97+E98+E99+E100+E101+E102+E103+E104</f>
        <v>4805865.8600000003</v>
      </c>
      <c r="F95" s="8">
        <f>F96+F97+F98+F99+F100+F101+F102+F103+F104</f>
        <v>2463744.5300000003</v>
      </c>
      <c r="G95" s="8">
        <f>G96+G97+G98+G99+G100+G101+G102+G103+G104</f>
        <v>2463744.5300000003</v>
      </c>
      <c r="H95" s="95">
        <f>E95-G95</f>
        <v>2342121.33</v>
      </c>
      <c r="I95" s="95"/>
      <c r="J95" s="95"/>
      <c r="K95" s="95"/>
      <c r="L95" s="95"/>
      <c r="M95" s="95"/>
      <c r="N95" s="9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 s="28" customFormat="1" ht="25.5" customHeight="1" x14ac:dyDescent="0.2">
      <c r="A96" s="9" t="s">
        <v>209</v>
      </c>
      <c r="B96" s="24" t="s">
        <v>203</v>
      </c>
      <c r="C96" s="24" t="s">
        <v>22</v>
      </c>
      <c r="D96" s="24" t="s">
        <v>23</v>
      </c>
      <c r="E96" s="25">
        <f t="shared" ref="E96:G104" si="8">E149+E202+E255</f>
        <v>111063.02</v>
      </c>
      <c r="F96" s="25">
        <f t="shared" si="8"/>
        <v>57065.86</v>
      </c>
      <c r="G96" s="25">
        <f t="shared" si="8"/>
        <v>57065.86</v>
      </c>
      <c r="H96" s="85">
        <f>E96-F96</f>
        <v>53997.16</v>
      </c>
      <c r="I96" s="85"/>
      <c r="J96" s="85"/>
      <c r="K96" s="85"/>
      <c r="L96" s="85"/>
      <c r="M96" s="85"/>
      <c r="N96" s="8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s="28" customFormat="1" ht="25.5" customHeight="1" x14ac:dyDescent="0.2">
      <c r="A97" s="9" t="s">
        <v>24</v>
      </c>
      <c r="B97" s="24" t="s">
        <v>203</v>
      </c>
      <c r="C97" s="24" t="s">
        <v>22</v>
      </c>
      <c r="D97" s="24" t="s">
        <v>25</v>
      </c>
      <c r="E97" s="25">
        <f t="shared" si="8"/>
        <v>2948428.02</v>
      </c>
      <c r="F97" s="25">
        <f t="shared" si="8"/>
        <v>1138608.68</v>
      </c>
      <c r="G97" s="25">
        <f t="shared" si="8"/>
        <v>1138608.68</v>
      </c>
      <c r="H97" s="85">
        <f>E97-G97</f>
        <v>1809819.34</v>
      </c>
      <c r="I97" s="85"/>
      <c r="J97" s="85"/>
      <c r="K97" s="85"/>
      <c r="L97" s="85"/>
      <c r="M97" s="85"/>
      <c r="N97" s="8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 s="28" customFormat="1" ht="25.5" customHeight="1" x14ac:dyDescent="0.2">
      <c r="A98" s="9" t="s">
        <v>26</v>
      </c>
      <c r="B98" s="24" t="s">
        <v>203</v>
      </c>
      <c r="C98" s="24" t="s">
        <v>22</v>
      </c>
      <c r="D98" s="24" t="s">
        <v>27</v>
      </c>
      <c r="E98" s="25">
        <f t="shared" si="8"/>
        <v>1048105.92</v>
      </c>
      <c r="F98" s="25">
        <f t="shared" si="8"/>
        <v>708069.99</v>
      </c>
      <c r="G98" s="25">
        <f t="shared" si="8"/>
        <v>708069.99</v>
      </c>
      <c r="H98" s="85">
        <f>E98-G98</f>
        <v>340035.93000000005</v>
      </c>
      <c r="I98" s="85"/>
      <c r="J98" s="85"/>
      <c r="K98" s="85"/>
      <c r="L98" s="85"/>
      <c r="M98" s="85"/>
      <c r="N98" s="8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 s="28" customFormat="1" ht="25.5" customHeight="1" x14ac:dyDescent="0.2">
      <c r="A99" s="9" t="s">
        <v>28</v>
      </c>
      <c r="B99" s="24" t="s">
        <v>203</v>
      </c>
      <c r="C99" s="24" t="s">
        <v>22</v>
      </c>
      <c r="D99" s="24" t="s">
        <v>29</v>
      </c>
      <c r="E99" s="25">
        <f t="shared" si="8"/>
        <v>0</v>
      </c>
      <c r="F99" s="25">
        <f t="shared" si="8"/>
        <v>0</v>
      </c>
      <c r="G99" s="25">
        <f t="shared" si="8"/>
        <v>0</v>
      </c>
      <c r="H99" s="85">
        <v>0</v>
      </c>
      <c r="I99" s="85"/>
      <c r="J99" s="85"/>
      <c r="K99" s="85"/>
      <c r="L99" s="85"/>
      <c r="M99" s="85"/>
      <c r="N99" s="8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s="28" customFormat="1" ht="25.5" customHeight="1" x14ac:dyDescent="0.2">
      <c r="A100" s="9" t="s">
        <v>78</v>
      </c>
      <c r="B100" s="24" t="s">
        <v>203</v>
      </c>
      <c r="C100" s="24" t="s">
        <v>22</v>
      </c>
      <c r="D100" s="24" t="s">
        <v>30</v>
      </c>
      <c r="E100" s="25">
        <f t="shared" si="8"/>
        <v>570000</v>
      </c>
      <c r="F100" s="25">
        <f t="shared" si="8"/>
        <v>500000</v>
      </c>
      <c r="G100" s="25">
        <f t="shared" si="8"/>
        <v>500000</v>
      </c>
      <c r="H100" s="85">
        <f>E100-G100</f>
        <v>70000</v>
      </c>
      <c r="I100" s="85"/>
      <c r="J100" s="85"/>
      <c r="K100" s="85"/>
      <c r="L100" s="85"/>
      <c r="M100" s="85"/>
      <c r="N100" s="8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1:109" s="28" customFormat="1" ht="25.5" customHeight="1" x14ac:dyDescent="0.2">
      <c r="A101" s="9" t="s">
        <v>31</v>
      </c>
      <c r="B101" s="24" t="s">
        <v>203</v>
      </c>
      <c r="C101" s="24" t="s">
        <v>22</v>
      </c>
      <c r="D101" s="24" t="s">
        <v>32</v>
      </c>
      <c r="E101" s="25">
        <f t="shared" si="8"/>
        <v>128268.9</v>
      </c>
      <c r="F101" s="25">
        <f t="shared" si="8"/>
        <v>60000</v>
      </c>
      <c r="G101" s="25">
        <f t="shared" si="8"/>
        <v>60000</v>
      </c>
      <c r="H101" s="85">
        <f>E101-G101</f>
        <v>68268.899999999994</v>
      </c>
      <c r="I101" s="85"/>
      <c r="J101" s="85"/>
      <c r="K101" s="85"/>
      <c r="L101" s="85"/>
      <c r="M101" s="85"/>
      <c r="N101" s="8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 ht="25.5" customHeight="1" x14ac:dyDescent="0.2">
      <c r="A102" s="9" t="s">
        <v>72</v>
      </c>
      <c r="B102" s="24" t="s">
        <v>203</v>
      </c>
      <c r="C102" s="24" t="s">
        <v>22</v>
      </c>
      <c r="D102" s="24" t="s">
        <v>33</v>
      </c>
      <c r="E102" s="25">
        <f t="shared" si="8"/>
        <v>0</v>
      </c>
      <c r="F102" s="25">
        <f t="shared" si="8"/>
        <v>0</v>
      </c>
      <c r="G102" s="25">
        <f t="shared" si="8"/>
        <v>0</v>
      </c>
      <c r="H102" s="85">
        <v>0</v>
      </c>
      <c r="I102" s="85"/>
      <c r="J102" s="85"/>
      <c r="K102" s="85"/>
      <c r="L102" s="85"/>
      <c r="M102" s="85"/>
      <c r="N102" s="85"/>
    </row>
    <row r="103" spans="1:109" ht="42.75" customHeight="1" x14ac:dyDescent="0.2">
      <c r="A103" s="9" t="s">
        <v>210</v>
      </c>
      <c r="B103" s="24" t="s">
        <v>203</v>
      </c>
      <c r="C103" s="24" t="s">
        <v>22</v>
      </c>
      <c r="D103" s="24" t="s">
        <v>81</v>
      </c>
      <c r="E103" s="25">
        <f t="shared" si="8"/>
        <v>0</v>
      </c>
      <c r="F103" s="25">
        <f t="shared" si="8"/>
        <v>0</v>
      </c>
      <c r="G103" s="25">
        <f t="shared" si="8"/>
        <v>0</v>
      </c>
      <c r="H103" s="85">
        <v>0</v>
      </c>
      <c r="I103" s="85"/>
      <c r="J103" s="85"/>
      <c r="K103" s="85"/>
      <c r="L103" s="85"/>
      <c r="M103" s="85"/>
      <c r="N103" s="85"/>
    </row>
    <row r="104" spans="1:109" ht="49.5" customHeight="1" x14ac:dyDescent="0.2">
      <c r="A104" s="9" t="s">
        <v>211</v>
      </c>
      <c r="B104" s="24" t="s">
        <v>203</v>
      </c>
      <c r="C104" s="24" t="s">
        <v>22</v>
      </c>
      <c r="D104" s="24" t="s">
        <v>82</v>
      </c>
      <c r="E104" s="25">
        <f t="shared" si="8"/>
        <v>0</v>
      </c>
      <c r="F104" s="25">
        <f t="shared" si="8"/>
        <v>0</v>
      </c>
      <c r="G104" s="25">
        <f t="shared" si="8"/>
        <v>0</v>
      </c>
      <c r="H104" s="85">
        <v>0</v>
      </c>
      <c r="I104" s="85"/>
      <c r="J104" s="85"/>
      <c r="K104" s="85"/>
      <c r="L104" s="85"/>
      <c r="M104" s="85"/>
      <c r="N104" s="85"/>
    </row>
    <row r="105" spans="1:109" ht="22.5" customHeight="1" x14ac:dyDescent="0.2">
      <c r="A105" s="107" t="s">
        <v>260</v>
      </c>
      <c r="B105" s="108"/>
      <c r="C105" s="108"/>
      <c r="D105" s="108"/>
      <c r="E105" s="108"/>
      <c r="F105" s="108"/>
      <c r="G105" s="109"/>
      <c r="H105" s="83"/>
      <c r="I105" s="84"/>
      <c r="J105" s="84"/>
      <c r="K105" s="84"/>
      <c r="L105" s="84"/>
      <c r="M105" s="84"/>
      <c r="N105" s="84"/>
    </row>
    <row r="106" spans="1:109" s="29" customFormat="1" ht="33.75" customHeight="1" x14ac:dyDescent="0.2">
      <c r="A106" s="16" t="s">
        <v>152</v>
      </c>
      <c r="B106" s="24" t="s">
        <v>151</v>
      </c>
      <c r="C106" s="14" t="s">
        <v>96</v>
      </c>
      <c r="D106" s="24"/>
      <c r="E106" s="8">
        <f>E107+E108+E109+E110+E111+E112+E114+E117+E118+E119+E126+E125+E128</f>
        <v>29490239.370000001</v>
      </c>
      <c r="F106" s="8">
        <f>F107+F108+F109+F110+F111+F112+F114+F118+F119+F126+F125+F128</f>
        <v>14700000</v>
      </c>
      <c r="G106" s="8">
        <f>G107+G108+G109+G110+G111+G112+G114+G118+G119+G126+G125+G128</f>
        <v>14700000</v>
      </c>
      <c r="H106" s="110">
        <f>E106-G106</f>
        <v>14790239.370000001</v>
      </c>
      <c r="I106" s="110"/>
      <c r="J106" s="110"/>
      <c r="K106" s="110"/>
      <c r="L106" s="110"/>
      <c r="M106" s="110"/>
      <c r="N106" s="1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 s="28" customFormat="1" ht="25.5" customHeight="1" x14ac:dyDescent="0.2">
      <c r="A107" s="9" t="s">
        <v>153</v>
      </c>
      <c r="B107" s="24" t="s">
        <v>154</v>
      </c>
      <c r="C107" s="24" t="s">
        <v>65</v>
      </c>
      <c r="D107" s="24" t="s">
        <v>43</v>
      </c>
      <c r="E107" s="77">
        <v>16800000</v>
      </c>
      <c r="F107" s="25">
        <v>8646756.5</v>
      </c>
      <c r="G107" s="59">
        <f>F107</f>
        <v>8646756.5</v>
      </c>
      <c r="H107" s="85">
        <f>E107-G107</f>
        <v>8153243.5</v>
      </c>
      <c r="I107" s="85"/>
      <c r="J107" s="85"/>
      <c r="K107" s="85"/>
      <c r="L107" s="85"/>
      <c r="M107" s="85"/>
      <c r="N107" s="8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1:109" s="28" customFormat="1" ht="25.5" customHeight="1" x14ac:dyDescent="0.2">
      <c r="A108" s="9" t="s">
        <v>35</v>
      </c>
      <c r="B108" s="24" t="s">
        <v>155</v>
      </c>
      <c r="C108" s="24" t="s">
        <v>65</v>
      </c>
      <c r="D108" s="24" t="s">
        <v>44</v>
      </c>
      <c r="E108" s="77">
        <v>6500</v>
      </c>
      <c r="F108" s="25">
        <v>0</v>
      </c>
      <c r="G108" s="25">
        <f>F108</f>
        <v>0</v>
      </c>
      <c r="H108" s="85">
        <f>E108-G108</f>
        <v>6500</v>
      </c>
      <c r="I108" s="85"/>
      <c r="J108" s="85"/>
      <c r="K108" s="85"/>
      <c r="L108" s="85"/>
      <c r="M108" s="85"/>
      <c r="N108" s="8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s="28" customFormat="1" ht="36.75" customHeight="1" x14ac:dyDescent="0.2">
      <c r="A109" s="9" t="s">
        <v>156</v>
      </c>
      <c r="B109" s="24" t="s">
        <v>157</v>
      </c>
      <c r="C109" s="24" t="s">
        <v>66</v>
      </c>
      <c r="D109" s="24" t="s">
        <v>45</v>
      </c>
      <c r="E109" s="25">
        <v>3000</v>
      </c>
      <c r="F109" s="25">
        <v>200</v>
      </c>
      <c r="G109" s="73">
        <f>F109</f>
        <v>200</v>
      </c>
      <c r="H109" s="85">
        <f>E109-G109</f>
        <v>2800</v>
      </c>
      <c r="I109" s="85"/>
      <c r="J109" s="85"/>
      <c r="K109" s="85"/>
      <c r="L109" s="85"/>
      <c r="M109" s="85"/>
      <c r="N109" s="8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 s="31" customFormat="1" ht="25.5" customHeight="1" x14ac:dyDescent="0.2">
      <c r="A110" s="9" t="s">
        <v>158</v>
      </c>
      <c r="B110" s="24" t="s">
        <v>159</v>
      </c>
      <c r="C110" s="24" t="s">
        <v>66</v>
      </c>
      <c r="D110" s="24" t="s">
        <v>160</v>
      </c>
      <c r="E110" s="25">
        <v>0</v>
      </c>
      <c r="F110" s="25">
        <v>0</v>
      </c>
      <c r="G110" s="25">
        <v>0</v>
      </c>
      <c r="H110" s="85">
        <v>0</v>
      </c>
      <c r="I110" s="85"/>
      <c r="J110" s="85"/>
      <c r="K110" s="85"/>
      <c r="L110" s="85"/>
      <c r="M110" s="85"/>
      <c r="N110" s="85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</row>
    <row r="111" spans="1:109" s="28" customFormat="1" ht="25.5" customHeight="1" x14ac:dyDescent="0.2">
      <c r="A111" s="9" t="s">
        <v>5</v>
      </c>
      <c r="B111" s="24" t="s">
        <v>161</v>
      </c>
      <c r="C111" s="24" t="s">
        <v>66</v>
      </c>
      <c r="D111" s="24" t="s">
        <v>53</v>
      </c>
      <c r="E111" s="25">
        <v>0</v>
      </c>
      <c r="F111" s="25">
        <v>0</v>
      </c>
      <c r="G111" s="25">
        <f>F111</f>
        <v>0</v>
      </c>
      <c r="H111" s="85">
        <v>0</v>
      </c>
      <c r="I111" s="85"/>
      <c r="J111" s="85"/>
      <c r="K111" s="85"/>
      <c r="L111" s="85"/>
      <c r="M111" s="85"/>
      <c r="N111" s="8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s="28" customFormat="1" ht="25.5" customHeight="1" x14ac:dyDescent="0.2">
      <c r="A112" s="9" t="s">
        <v>35</v>
      </c>
      <c r="B112" s="24" t="s">
        <v>162</v>
      </c>
      <c r="C112" s="24" t="s">
        <v>66</v>
      </c>
      <c r="D112" s="24" t="s">
        <v>44</v>
      </c>
      <c r="E112" s="25">
        <v>0</v>
      </c>
      <c r="F112" s="25">
        <v>0</v>
      </c>
      <c r="G112" s="25">
        <v>0</v>
      </c>
      <c r="H112" s="85">
        <v>0</v>
      </c>
      <c r="I112" s="85"/>
      <c r="J112" s="85"/>
      <c r="K112" s="85"/>
      <c r="L112" s="85"/>
      <c r="M112" s="85"/>
      <c r="N112" s="8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s="28" customFormat="1" ht="33.75" customHeight="1" x14ac:dyDescent="0.2">
      <c r="A113" s="9" t="s">
        <v>156</v>
      </c>
      <c r="B113" s="24" t="s">
        <v>163</v>
      </c>
      <c r="C113" s="24" t="s">
        <v>164</v>
      </c>
      <c r="D113" s="24"/>
      <c r="E113" s="25"/>
      <c r="F113" s="17"/>
      <c r="G113" s="17"/>
      <c r="H113" s="96"/>
      <c r="I113" s="96"/>
      <c r="J113" s="96"/>
      <c r="K113" s="96"/>
      <c r="L113" s="96"/>
      <c r="M113" s="96"/>
      <c r="N113" s="9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s="28" customFormat="1" ht="25.5" customHeight="1" x14ac:dyDescent="0.2">
      <c r="A114" s="9" t="s">
        <v>165</v>
      </c>
      <c r="B114" s="24" t="s">
        <v>166</v>
      </c>
      <c r="C114" s="24" t="s">
        <v>67</v>
      </c>
      <c r="D114" s="24" t="s">
        <v>46</v>
      </c>
      <c r="E114" s="8">
        <f>E115+E116</f>
        <v>7200000</v>
      </c>
      <c r="F114" s="8">
        <f>F115+F116</f>
        <v>2964233.97</v>
      </c>
      <c r="G114" s="8">
        <f>G115+G116</f>
        <v>2964233.97</v>
      </c>
      <c r="H114" s="95">
        <f>E114-G114</f>
        <v>4235766.0299999993</v>
      </c>
      <c r="I114" s="95"/>
      <c r="J114" s="95"/>
      <c r="K114" s="95"/>
      <c r="L114" s="95"/>
      <c r="M114" s="95"/>
      <c r="N114" s="9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s="28" customFormat="1" ht="25.5" customHeight="1" x14ac:dyDescent="0.2">
      <c r="A115" s="9" t="s">
        <v>167</v>
      </c>
      <c r="B115" s="24" t="s">
        <v>168</v>
      </c>
      <c r="C115" s="24" t="s">
        <v>67</v>
      </c>
      <c r="D115" s="24" t="s">
        <v>46</v>
      </c>
      <c r="E115" s="25">
        <v>7200000</v>
      </c>
      <c r="F115" s="25">
        <v>2964233.97</v>
      </c>
      <c r="G115" s="25">
        <f>F115</f>
        <v>2964233.97</v>
      </c>
      <c r="H115" s="85">
        <f>E115-G115</f>
        <v>4235766.0299999993</v>
      </c>
      <c r="I115" s="85"/>
      <c r="J115" s="85"/>
      <c r="K115" s="85"/>
      <c r="L115" s="85"/>
      <c r="M115" s="85"/>
      <c r="N115" s="8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s="28" customFormat="1" ht="25.5" customHeight="1" x14ac:dyDescent="0.2">
      <c r="A116" s="9" t="s">
        <v>169</v>
      </c>
      <c r="B116" s="24" t="s">
        <v>170</v>
      </c>
      <c r="C116" s="24" t="s">
        <v>67</v>
      </c>
      <c r="D116" s="24" t="s">
        <v>46</v>
      </c>
      <c r="E116" s="25">
        <f>'[1]119-213 Б '!E18</f>
        <v>0</v>
      </c>
      <c r="F116" s="25">
        <v>0</v>
      </c>
      <c r="G116" s="25">
        <v>0</v>
      </c>
      <c r="H116" s="85">
        <v>0</v>
      </c>
      <c r="I116" s="85"/>
      <c r="J116" s="85"/>
      <c r="K116" s="85"/>
      <c r="L116" s="85"/>
      <c r="M116" s="85"/>
      <c r="N116" s="8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s="28" customFormat="1" ht="25.5" customHeight="1" x14ac:dyDescent="0.2">
      <c r="A117" s="9" t="s">
        <v>5</v>
      </c>
      <c r="B117" s="24" t="s">
        <v>171</v>
      </c>
      <c r="C117" s="24" t="s">
        <v>67</v>
      </c>
      <c r="D117" s="60" t="s">
        <v>53</v>
      </c>
      <c r="E117" s="25">
        <v>0</v>
      </c>
      <c r="F117" s="25">
        <v>0</v>
      </c>
      <c r="G117" s="25">
        <v>0</v>
      </c>
      <c r="H117" s="85">
        <v>0</v>
      </c>
      <c r="I117" s="85"/>
      <c r="J117" s="85"/>
      <c r="K117" s="85"/>
      <c r="L117" s="85"/>
      <c r="M117" s="85"/>
      <c r="N117" s="8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s="28" customFormat="1" ht="30.75" customHeight="1" x14ac:dyDescent="0.2">
      <c r="A118" s="9" t="s">
        <v>34</v>
      </c>
      <c r="B118" s="24" t="s">
        <v>172</v>
      </c>
      <c r="C118" s="24" t="s">
        <v>173</v>
      </c>
      <c r="D118" s="24"/>
      <c r="E118" s="25">
        <v>0</v>
      </c>
      <c r="F118" s="25">
        <v>0</v>
      </c>
      <c r="G118" s="25">
        <v>0</v>
      </c>
      <c r="H118" s="85">
        <v>0</v>
      </c>
      <c r="I118" s="85"/>
      <c r="J118" s="85"/>
      <c r="K118" s="85"/>
      <c r="L118" s="85"/>
      <c r="M118" s="85"/>
      <c r="N118" s="8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 s="28" customFormat="1" ht="25.5" customHeight="1" x14ac:dyDescent="0.2">
      <c r="A119" s="9" t="s">
        <v>174</v>
      </c>
      <c r="B119" s="24" t="s">
        <v>175</v>
      </c>
      <c r="C119" s="24" t="s">
        <v>176</v>
      </c>
      <c r="D119" s="24"/>
      <c r="E119" s="8">
        <f>E120+E121+E122</f>
        <v>303926.82</v>
      </c>
      <c r="F119" s="8">
        <f>F120+F121+F122</f>
        <v>181067</v>
      </c>
      <c r="G119" s="8">
        <f>G120+G121+G122</f>
        <v>181067</v>
      </c>
      <c r="H119" s="95">
        <f>E119-G119</f>
        <v>122859.82</v>
      </c>
      <c r="I119" s="95"/>
      <c r="J119" s="95"/>
      <c r="K119" s="95"/>
      <c r="L119" s="95"/>
      <c r="M119" s="95"/>
      <c r="N119" s="9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 s="28" customFormat="1" ht="25.5" customHeight="1" x14ac:dyDescent="0.2">
      <c r="A120" s="9" t="s">
        <v>177</v>
      </c>
      <c r="B120" s="24" t="s">
        <v>178</v>
      </c>
      <c r="C120" s="24" t="s">
        <v>69</v>
      </c>
      <c r="D120" s="24" t="s">
        <v>47</v>
      </c>
      <c r="E120" s="25">
        <v>85246.2</v>
      </c>
      <c r="F120" s="25">
        <v>55000</v>
      </c>
      <c r="G120" s="25">
        <f>F120</f>
        <v>55000</v>
      </c>
      <c r="H120" s="85">
        <f>G120</f>
        <v>55000</v>
      </c>
      <c r="I120" s="85"/>
      <c r="J120" s="85"/>
      <c r="K120" s="85"/>
      <c r="L120" s="85"/>
      <c r="M120" s="85"/>
      <c r="N120" s="8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s="28" customFormat="1" ht="25.5" customHeight="1" x14ac:dyDescent="0.2">
      <c r="A121" s="9" t="s">
        <v>16</v>
      </c>
      <c r="B121" s="24" t="s">
        <v>179</v>
      </c>
      <c r="C121" s="24" t="s">
        <v>69</v>
      </c>
      <c r="D121" s="24" t="s">
        <v>47</v>
      </c>
      <c r="E121" s="25">
        <v>212613.62</v>
      </c>
      <c r="F121" s="25">
        <v>120000</v>
      </c>
      <c r="G121" s="73">
        <f>F121</f>
        <v>120000</v>
      </c>
      <c r="H121" s="85">
        <f>E121-G121</f>
        <v>92613.62</v>
      </c>
      <c r="I121" s="85"/>
      <c r="J121" s="85"/>
      <c r="K121" s="85"/>
      <c r="L121" s="85"/>
      <c r="M121" s="85"/>
      <c r="N121" s="8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 s="28" customFormat="1" ht="36.75" customHeight="1" x14ac:dyDescent="0.2">
      <c r="A122" s="9" t="s">
        <v>180</v>
      </c>
      <c r="B122" s="24" t="s">
        <v>181</v>
      </c>
      <c r="C122" s="24" t="s">
        <v>70</v>
      </c>
      <c r="D122" s="24" t="s">
        <v>47</v>
      </c>
      <c r="E122" s="25">
        <v>6067</v>
      </c>
      <c r="F122" s="25">
        <v>6067</v>
      </c>
      <c r="G122" s="25">
        <f>F122</f>
        <v>6067</v>
      </c>
      <c r="H122" s="85">
        <f>E122-G122</f>
        <v>0</v>
      </c>
      <c r="I122" s="85"/>
      <c r="J122" s="85"/>
      <c r="K122" s="85"/>
      <c r="L122" s="85"/>
      <c r="M122" s="85"/>
      <c r="N122" s="8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 s="28" customFormat="1" ht="33.75" customHeight="1" x14ac:dyDescent="0.2">
      <c r="A123" s="9" t="s">
        <v>182</v>
      </c>
      <c r="B123" s="24" t="s">
        <v>181</v>
      </c>
      <c r="C123" s="24" t="s">
        <v>70</v>
      </c>
      <c r="D123" s="24" t="s">
        <v>47</v>
      </c>
      <c r="E123" s="25">
        <v>0</v>
      </c>
      <c r="F123" s="25">
        <v>0</v>
      </c>
      <c r="G123" s="25">
        <v>0</v>
      </c>
      <c r="H123" s="85">
        <v>0</v>
      </c>
      <c r="I123" s="85"/>
      <c r="J123" s="85"/>
      <c r="K123" s="85"/>
      <c r="L123" s="85"/>
      <c r="M123" s="85"/>
      <c r="N123" s="8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s="28" customFormat="1" ht="40.5" customHeight="1" x14ac:dyDescent="0.2">
      <c r="A124" s="9" t="s">
        <v>183</v>
      </c>
      <c r="B124" s="24" t="s">
        <v>184</v>
      </c>
      <c r="C124" s="24" t="s">
        <v>71</v>
      </c>
      <c r="D124" s="24" t="s">
        <v>47</v>
      </c>
      <c r="E124" s="25">
        <f>'[1]853-291негатив Б'!E20</f>
        <v>0</v>
      </c>
      <c r="F124" s="25">
        <v>0</v>
      </c>
      <c r="G124" s="25">
        <v>0</v>
      </c>
      <c r="H124" s="85">
        <v>0</v>
      </c>
      <c r="I124" s="85"/>
      <c r="J124" s="85"/>
      <c r="K124" s="85"/>
      <c r="L124" s="85"/>
      <c r="M124" s="85"/>
      <c r="N124" s="8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 s="28" customFormat="1" ht="25.5" customHeight="1" x14ac:dyDescent="0.2">
      <c r="A125" s="9" t="s">
        <v>185</v>
      </c>
      <c r="B125" s="24" t="s">
        <v>186</v>
      </c>
      <c r="C125" s="24" t="s">
        <v>96</v>
      </c>
      <c r="D125" s="24"/>
      <c r="E125" s="25">
        <v>0</v>
      </c>
      <c r="F125" s="25">
        <v>0</v>
      </c>
      <c r="G125" s="25">
        <v>0</v>
      </c>
      <c r="H125" s="85">
        <v>0</v>
      </c>
      <c r="I125" s="85"/>
      <c r="J125" s="85"/>
      <c r="K125" s="85"/>
      <c r="L125" s="85"/>
      <c r="M125" s="85"/>
      <c r="N125" s="8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 s="28" customFormat="1" ht="25.5" customHeight="1" x14ac:dyDescent="0.2">
      <c r="A126" s="9" t="s">
        <v>187</v>
      </c>
      <c r="B126" s="24" t="s">
        <v>188</v>
      </c>
      <c r="C126" s="24" t="s">
        <v>96</v>
      </c>
      <c r="D126" s="24"/>
      <c r="E126" s="8">
        <f>E127</f>
        <v>0</v>
      </c>
      <c r="F126" s="8">
        <f>F127</f>
        <v>0</v>
      </c>
      <c r="G126" s="8">
        <f>G127</f>
        <v>0</v>
      </c>
      <c r="H126" s="85">
        <v>0</v>
      </c>
      <c r="I126" s="85"/>
      <c r="J126" s="85"/>
      <c r="K126" s="85"/>
      <c r="L126" s="85"/>
      <c r="M126" s="85"/>
      <c r="N126" s="8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s="28" customFormat="1" ht="25.5" customHeight="1" x14ac:dyDescent="0.2">
      <c r="A127" s="9" t="s">
        <v>189</v>
      </c>
      <c r="B127" s="24" t="s">
        <v>190</v>
      </c>
      <c r="C127" s="24" t="s">
        <v>191</v>
      </c>
      <c r="D127" s="24"/>
      <c r="E127" s="25">
        <v>0</v>
      </c>
      <c r="F127" s="25">
        <v>0</v>
      </c>
      <c r="G127" s="25">
        <v>0</v>
      </c>
      <c r="H127" s="85">
        <v>0</v>
      </c>
      <c r="I127" s="85"/>
      <c r="J127" s="85"/>
      <c r="K127" s="85"/>
      <c r="L127" s="85"/>
      <c r="M127" s="85"/>
      <c r="N127" s="8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s="28" customFormat="1" ht="25.5" customHeight="1" x14ac:dyDescent="0.2">
      <c r="A128" s="9" t="s">
        <v>192</v>
      </c>
      <c r="B128" s="24" t="s">
        <v>193</v>
      </c>
      <c r="C128" s="24" t="s">
        <v>96</v>
      </c>
      <c r="D128" s="24"/>
      <c r="E128" s="8">
        <f>E129+E130+E131+E132</f>
        <v>5176812.5500000007</v>
      </c>
      <c r="F128" s="8">
        <f>F129+F130+F131+F132</f>
        <v>2907742.53</v>
      </c>
      <c r="G128" s="8">
        <f>G129+G130+G131+G132</f>
        <v>2907742.53</v>
      </c>
      <c r="H128" s="95">
        <f>E128-G128</f>
        <v>2269070.0200000009</v>
      </c>
      <c r="I128" s="95"/>
      <c r="J128" s="95"/>
      <c r="K128" s="95"/>
      <c r="L128" s="95"/>
      <c r="M128" s="95"/>
      <c r="N128" s="9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s="28" customFormat="1" ht="41.25" customHeight="1" x14ac:dyDescent="0.2">
      <c r="A129" s="9" t="s">
        <v>194</v>
      </c>
      <c r="B129" s="24" t="s">
        <v>195</v>
      </c>
      <c r="C129" s="24" t="s">
        <v>196</v>
      </c>
      <c r="D129" s="24"/>
      <c r="E129" s="25">
        <v>0</v>
      </c>
      <c r="F129" s="25">
        <v>0</v>
      </c>
      <c r="G129" s="25">
        <v>0</v>
      </c>
      <c r="H129" s="85">
        <v>0</v>
      </c>
      <c r="I129" s="85"/>
      <c r="J129" s="85"/>
      <c r="K129" s="85"/>
      <c r="L129" s="85"/>
      <c r="M129" s="85"/>
      <c r="N129" s="8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s="28" customFormat="1" ht="28.5" customHeight="1" x14ac:dyDescent="0.2">
      <c r="A130" s="9" t="s">
        <v>197</v>
      </c>
      <c r="B130" s="24" t="s">
        <v>198</v>
      </c>
      <c r="C130" s="24" t="s">
        <v>199</v>
      </c>
      <c r="D130" s="24"/>
      <c r="E130" s="25">
        <v>0</v>
      </c>
      <c r="F130" s="25">
        <v>0</v>
      </c>
      <c r="G130" s="25">
        <v>0</v>
      </c>
      <c r="H130" s="85">
        <v>0</v>
      </c>
      <c r="I130" s="85"/>
      <c r="J130" s="85"/>
      <c r="K130" s="85"/>
      <c r="L130" s="85"/>
      <c r="M130" s="85"/>
      <c r="N130" s="8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s="28" customFormat="1" ht="40.5" customHeight="1" x14ac:dyDescent="0.2">
      <c r="A131" s="9" t="s">
        <v>200</v>
      </c>
      <c r="B131" s="24" t="s">
        <v>201</v>
      </c>
      <c r="C131" s="24" t="s">
        <v>77</v>
      </c>
      <c r="D131" s="24"/>
      <c r="E131" s="25">
        <v>0</v>
      </c>
      <c r="F131" s="25">
        <v>0</v>
      </c>
      <c r="G131" s="25">
        <v>0</v>
      </c>
      <c r="H131" s="85">
        <v>0</v>
      </c>
      <c r="I131" s="85"/>
      <c r="J131" s="85"/>
      <c r="K131" s="85"/>
      <c r="L131" s="85"/>
      <c r="M131" s="85"/>
      <c r="N131" s="8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s="28" customFormat="1" ht="25.5" customHeight="1" x14ac:dyDescent="0.2">
      <c r="A132" s="9" t="s">
        <v>202</v>
      </c>
      <c r="B132" s="24" t="s">
        <v>203</v>
      </c>
      <c r="C132" s="24" t="s">
        <v>22</v>
      </c>
      <c r="D132" s="3"/>
      <c r="E132" s="8">
        <f>E133+E134+E135+E141+E142+E143+E144+E145+E146+E147+E148</f>
        <v>5176812.5500000007</v>
      </c>
      <c r="F132" s="8">
        <f>F133+F134+F135+F141+F142+F143+F144+F145+F146+F147+F148</f>
        <v>2907742.53</v>
      </c>
      <c r="G132" s="8">
        <f>G133+G134+G135+G141+G142+G143+G144+G145+G146+G147+G148</f>
        <v>2907742.53</v>
      </c>
      <c r="H132" s="95">
        <f>E132-G132</f>
        <v>2269070.0200000009</v>
      </c>
      <c r="I132" s="95"/>
      <c r="J132" s="95"/>
      <c r="K132" s="95"/>
      <c r="L132" s="95"/>
      <c r="M132" s="95"/>
      <c r="N132" s="9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s="28" customFormat="1" ht="25.5" customHeight="1" x14ac:dyDescent="0.2">
      <c r="A133" s="9" t="s">
        <v>2</v>
      </c>
      <c r="B133" s="24" t="s">
        <v>203</v>
      </c>
      <c r="C133" s="24" t="s">
        <v>22</v>
      </c>
      <c r="D133" s="24" t="s">
        <v>48</v>
      </c>
      <c r="E133" s="25">
        <v>50019.6</v>
      </c>
      <c r="F133" s="25">
        <v>50019.6</v>
      </c>
      <c r="G133" s="25">
        <f>F133</f>
        <v>50019.6</v>
      </c>
      <c r="H133" s="85">
        <f>E133-G133</f>
        <v>0</v>
      </c>
      <c r="I133" s="85"/>
      <c r="J133" s="85"/>
      <c r="K133" s="85"/>
      <c r="L133" s="85"/>
      <c r="M133" s="85"/>
      <c r="N133" s="8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s="28" customFormat="1" ht="25.5" customHeight="1" x14ac:dyDescent="0.2">
      <c r="A134" s="9" t="s">
        <v>3</v>
      </c>
      <c r="B134" s="24" t="s">
        <v>203</v>
      </c>
      <c r="C134" s="24" t="s">
        <v>22</v>
      </c>
      <c r="D134" s="24" t="s">
        <v>49</v>
      </c>
      <c r="E134" s="25">
        <v>0</v>
      </c>
      <c r="F134" s="25">
        <v>0</v>
      </c>
      <c r="G134" s="25">
        <v>0</v>
      </c>
      <c r="H134" s="85">
        <v>0</v>
      </c>
      <c r="I134" s="85"/>
      <c r="J134" s="85"/>
      <c r="K134" s="85"/>
      <c r="L134" s="85"/>
      <c r="M134" s="85"/>
      <c r="N134" s="8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s="28" customFormat="1" ht="25.5" customHeight="1" x14ac:dyDescent="0.2">
      <c r="A135" s="9" t="s">
        <v>36</v>
      </c>
      <c r="B135" s="24" t="s">
        <v>203</v>
      </c>
      <c r="C135" s="78" t="s">
        <v>22</v>
      </c>
      <c r="D135" s="24" t="s">
        <v>50</v>
      </c>
      <c r="E135" s="8">
        <f>E136+E137+E138+E139+E140</f>
        <v>1014200.3200000001</v>
      </c>
      <c r="F135" s="8">
        <f>F136+F137+F138+F139+F140</f>
        <v>830069.69</v>
      </c>
      <c r="G135" s="8">
        <f>G136+G137+G138+G139+G140</f>
        <v>830069.69</v>
      </c>
      <c r="H135" s="95">
        <f>E135-G135</f>
        <v>184130.63000000012</v>
      </c>
      <c r="I135" s="95"/>
      <c r="J135" s="95"/>
      <c r="K135" s="95"/>
      <c r="L135" s="95"/>
      <c r="M135" s="95"/>
      <c r="N135" s="9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s="28" customFormat="1" ht="25.5" customHeight="1" x14ac:dyDescent="0.2">
      <c r="A136" s="9" t="s">
        <v>6</v>
      </c>
      <c r="B136" s="24" t="s">
        <v>204</v>
      </c>
      <c r="C136" s="24" t="s">
        <v>22</v>
      </c>
      <c r="D136" s="24" t="s">
        <v>7</v>
      </c>
      <c r="E136" s="25">
        <f>'[1]244-223 Б '!G10</f>
        <v>0</v>
      </c>
      <c r="F136" s="25">
        <f>'[1]244-223 Б '!J10</f>
        <v>0</v>
      </c>
      <c r="G136" s="25">
        <f>'[1]244-223 Б '!M10</f>
        <v>0</v>
      </c>
      <c r="H136" s="85">
        <v>0</v>
      </c>
      <c r="I136" s="85"/>
      <c r="J136" s="85"/>
      <c r="K136" s="85"/>
      <c r="L136" s="85"/>
      <c r="M136" s="85"/>
      <c r="N136" s="8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s="28" customFormat="1" ht="25.5" customHeight="1" x14ac:dyDescent="0.2">
      <c r="A137" s="9" t="s">
        <v>8</v>
      </c>
      <c r="B137" s="24" t="s">
        <v>205</v>
      </c>
      <c r="C137" s="65" t="s">
        <v>279</v>
      </c>
      <c r="D137" s="72" t="s">
        <v>11</v>
      </c>
      <c r="E137" s="77">
        <v>363764</v>
      </c>
      <c r="F137" s="25">
        <v>363764</v>
      </c>
      <c r="G137" s="25">
        <f t="shared" ref="G137:G144" si="9">F137</f>
        <v>363764</v>
      </c>
      <c r="H137" s="85">
        <f t="shared" ref="H137:H144" si="10">E137-G137</f>
        <v>0</v>
      </c>
      <c r="I137" s="85"/>
      <c r="J137" s="85"/>
      <c r="K137" s="85"/>
      <c r="L137" s="85"/>
      <c r="M137" s="85"/>
      <c r="N137" s="8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 s="28" customFormat="1" ht="25.5" customHeight="1" x14ac:dyDescent="0.2">
      <c r="A138" s="9" t="s">
        <v>10</v>
      </c>
      <c r="B138" s="24" t="s">
        <v>206</v>
      </c>
      <c r="C138" s="65" t="s">
        <v>279</v>
      </c>
      <c r="D138" s="72" t="s">
        <v>15</v>
      </c>
      <c r="E138" s="77">
        <v>424599.76</v>
      </c>
      <c r="F138" s="25">
        <v>345884.48</v>
      </c>
      <c r="G138" s="25">
        <f t="shared" si="9"/>
        <v>345884.48</v>
      </c>
      <c r="H138" s="85">
        <f t="shared" si="10"/>
        <v>78715.280000000028</v>
      </c>
      <c r="I138" s="85"/>
      <c r="J138" s="85"/>
      <c r="K138" s="85"/>
      <c r="L138" s="85"/>
      <c r="M138" s="85"/>
      <c r="N138" s="8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s="28" customFormat="1" ht="25.5" customHeight="1" x14ac:dyDescent="0.2">
      <c r="A139" s="9" t="s">
        <v>12</v>
      </c>
      <c r="B139" s="24" t="s">
        <v>207</v>
      </c>
      <c r="C139" s="24" t="s">
        <v>22</v>
      </c>
      <c r="D139" s="24" t="s">
        <v>13</v>
      </c>
      <c r="E139" s="77">
        <v>167307.92000000001</v>
      </c>
      <c r="F139" s="25">
        <v>90136.69</v>
      </c>
      <c r="G139" s="25">
        <f t="shared" si="9"/>
        <v>90136.69</v>
      </c>
      <c r="H139" s="85">
        <f t="shared" si="10"/>
        <v>77171.23000000001</v>
      </c>
      <c r="I139" s="85"/>
      <c r="J139" s="85"/>
      <c r="K139" s="85"/>
      <c r="L139" s="85"/>
      <c r="M139" s="85"/>
      <c r="N139" s="8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s="28" customFormat="1" ht="25.5" customHeight="1" x14ac:dyDescent="0.2">
      <c r="A140" s="9" t="s">
        <v>14</v>
      </c>
      <c r="B140" s="24" t="s">
        <v>208</v>
      </c>
      <c r="C140" s="24" t="s">
        <v>22</v>
      </c>
      <c r="D140" s="24" t="s">
        <v>15</v>
      </c>
      <c r="E140" s="77">
        <v>58528.639999999999</v>
      </c>
      <c r="F140" s="25">
        <v>30284.52</v>
      </c>
      <c r="G140" s="25">
        <f t="shared" si="9"/>
        <v>30284.52</v>
      </c>
      <c r="H140" s="85">
        <f t="shared" si="10"/>
        <v>28244.12</v>
      </c>
      <c r="I140" s="85"/>
      <c r="J140" s="85"/>
      <c r="K140" s="85"/>
      <c r="L140" s="85"/>
      <c r="M140" s="85"/>
      <c r="N140" s="8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s="28" customFormat="1" ht="43.5" customHeight="1" x14ac:dyDescent="0.2">
      <c r="A141" s="9" t="s">
        <v>37</v>
      </c>
      <c r="B141" s="24" t="s">
        <v>203</v>
      </c>
      <c r="C141" s="24" t="s">
        <v>22</v>
      </c>
      <c r="D141" s="24" t="s">
        <v>51</v>
      </c>
      <c r="E141" s="77">
        <v>24000</v>
      </c>
      <c r="F141" s="25">
        <v>12000</v>
      </c>
      <c r="G141" s="25">
        <f t="shared" si="9"/>
        <v>12000</v>
      </c>
      <c r="H141" s="85">
        <f t="shared" si="10"/>
        <v>12000</v>
      </c>
      <c r="I141" s="85"/>
      <c r="J141" s="85"/>
      <c r="K141" s="85"/>
      <c r="L141" s="85"/>
      <c r="M141" s="85"/>
      <c r="N141" s="8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28" customFormat="1" ht="25.5" customHeight="1" x14ac:dyDescent="0.2">
      <c r="A142" s="9" t="s">
        <v>4</v>
      </c>
      <c r="B142" s="24" t="s">
        <v>203</v>
      </c>
      <c r="C142" s="24" t="s">
        <v>22</v>
      </c>
      <c r="D142" s="24" t="s">
        <v>52</v>
      </c>
      <c r="E142" s="77">
        <v>129039.55</v>
      </c>
      <c r="F142" s="25">
        <v>62885.46</v>
      </c>
      <c r="G142" s="25">
        <f t="shared" si="9"/>
        <v>62885.46</v>
      </c>
      <c r="H142" s="85">
        <f t="shared" si="10"/>
        <v>66154.09</v>
      </c>
      <c r="I142" s="85"/>
      <c r="J142" s="85"/>
      <c r="K142" s="85"/>
      <c r="L142" s="85"/>
      <c r="M142" s="85"/>
      <c r="N142" s="8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s="28" customFormat="1" ht="25.5" customHeight="1" x14ac:dyDescent="0.2">
      <c r="A143" s="9" t="s">
        <v>5</v>
      </c>
      <c r="B143" s="24" t="s">
        <v>203</v>
      </c>
      <c r="C143" s="24" t="s">
        <v>22</v>
      </c>
      <c r="D143" s="24" t="s">
        <v>53</v>
      </c>
      <c r="E143" s="77">
        <v>141840</v>
      </c>
      <c r="F143" s="25">
        <v>89768.66</v>
      </c>
      <c r="G143" s="25">
        <f t="shared" si="9"/>
        <v>89768.66</v>
      </c>
      <c r="H143" s="85">
        <f t="shared" si="10"/>
        <v>52071.34</v>
      </c>
      <c r="I143" s="85"/>
      <c r="J143" s="85"/>
      <c r="K143" s="85"/>
      <c r="L143" s="85"/>
      <c r="M143" s="85"/>
      <c r="N143" s="8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s="28" customFormat="1" ht="25.5" customHeight="1" x14ac:dyDescent="0.2">
      <c r="A144" s="9" t="s">
        <v>38</v>
      </c>
      <c r="B144" s="24" t="s">
        <v>203</v>
      </c>
      <c r="C144" s="24" t="s">
        <v>22</v>
      </c>
      <c r="D144" s="24" t="s">
        <v>54</v>
      </c>
      <c r="E144" s="77">
        <v>7000</v>
      </c>
      <c r="F144" s="25">
        <v>6579.44</v>
      </c>
      <c r="G144" s="25">
        <f t="shared" si="9"/>
        <v>6579.44</v>
      </c>
      <c r="H144" s="85">
        <f t="shared" si="10"/>
        <v>420.5600000000004</v>
      </c>
      <c r="I144" s="85"/>
      <c r="J144" s="85"/>
      <c r="K144" s="85"/>
      <c r="L144" s="85"/>
      <c r="M144" s="85"/>
      <c r="N144" s="8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s="28" customFormat="1" ht="24" customHeight="1" x14ac:dyDescent="0.2">
      <c r="A145" s="9" t="s">
        <v>39</v>
      </c>
      <c r="B145" s="24" t="s">
        <v>203</v>
      </c>
      <c r="C145" s="24" t="s">
        <v>22</v>
      </c>
      <c r="D145" s="24" t="s">
        <v>55</v>
      </c>
      <c r="E145" s="77">
        <f>'[1]244-228 Б'!E45</f>
        <v>0</v>
      </c>
      <c r="F145" s="25">
        <f>'[1]244-228 Б'!F45</f>
        <v>0</v>
      </c>
      <c r="G145" s="25">
        <f>'[1]244-228 Б'!G45</f>
        <v>0</v>
      </c>
      <c r="H145" s="82">
        <v>0</v>
      </c>
      <c r="I145" s="74"/>
      <c r="J145" s="74"/>
      <c r="K145" s="74"/>
      <c r="L145" s="74"/>
      <c r="M145" s="74"/>
      <c r="N145" s="7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s="28" customFormat="1" ht="25.5" customHeight="1" x14ac:dyDescent="0.2">
      <c r="A146" s="9" t="s">
        <v>40</v>
      </c>
      <c r="B146" s="24" t="s">
        <v>203</v>
      </c>
      <c r="C146" s="24" t="s">
        <v>22</v>
      </c>
      <c r="D146" s="24" t="s">
        <v>56</v>
      </c>
      <c r="E146" s="77">
        <f>'[1]244-229 Б'!E45</f>
        <v>0</v>
      </c>
      <c r="F146" s="25">
        <f>'[1]244-229 Б'!F45</f>
        <v>0</v>
      </c>
      <c r="G146" s="25">
        <f>'[1]244-229 Б'!G45</f>
        <v>0</v>
      </c>
      <c r="H146" s="85">
        <v>0</v>
      </c>
      <c r="I146" s="85"/>
      <c r="J146" s="85"/>
      <c r="K146" s="85"/>
      <c r="L146" s="85"/>
      <c r="M146" s="85"/>
      <c r="N146" s="8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 s="28" customFormat="1" ht="25.5" customHeight="1" x14ac:dyDescent="0.2">
      <c r="A147" s="9" t="s">
        <v>41</v>
      </c>
      <c r="B147" s="24" t="s">
        <v>203</v>
      </c>
      <c r="C147" s="24" t="s">
        <v>22</v>
      </c>
      <c r="D147" s="24" t="s">
        <v>57</v>
      </c>
      <c r="E147" s="77">
        <f>'[1]244-310 Б '!E45</f>
        <v>0</v>
      </c>
      <c r="F147" s="25">
        <f>'[1]244-310 Б '!F45</f>
        <v>0</v>
      </c>
      <c r="G147" s="25">
        <f>'[1]244-310 Б '!G45</f>
        <v>0</v>
      </c>
      <c r="H147" s="85">
        <v>0</v>
      </c>
      <c r="I147" s="85"/>
      <c r="J147" s="85"/>
      <c r="K147" s="85"/>
      <c r="L147" s="85"/>
      <c r="M147" s="85"/>
      <c r="N147" s="8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s="28" customFormat="1" ht="25.5" customHeight="1" x14ac:dyDescent="0.2">
      <c r="A148" s="9" t="s">
        <v>42</v>
      </c>
      <c r="B148" s="24" t="s">
        <v>203</v>
      </c>
      <c r="C148" s="24" t="s">
        <v>22</v>
      </c>
      <c r="D148" s="24" t="s">
        <v>58</v>
      </c>
      <c r="E148" s="8">
        <f>E149+E150+E151+E152+E153+E154+E155+E156+E157</f>
        <v>3810713.08</v>
      </c>
      <c r="F148" s="8">
        <f>F149+F150+F151+F152+F153+F154+F155+F156+F157</f>
        <v>1856419.68</v>
      </c>
      <c r="G148" s="8">
        <f>G149+G150+G151+G152+G153+G154+G155+G156+G157</f>
        <v>1856419.68</v>
      </c>
      <c r="H148" s="95">
        <f>E148-G148</f>
        <v>1954293.4000000001</v>
      </c>
      <c r="I148" s="95"/>
      <c r="J148" s="95"/>
      <c r="K148" s="95"/>
      <c r="L148" s="95"/>
      <c r="M148" s="95"/>
      <c r="N148" s="9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 s="28" customFormat="1" ht="25.5" customHeight="1" x14ac:dyDescent="0.2">
      <c r="A149" s="9" t="s">
        <v>209</v>
      </c>
      <c r="B149" s="24" t="s">
        <v>203</v>
      </c>
      <c r="C149" s="24" t="s">
        <v>22</v>
      </c>
      <c r="D149" s="24" t="s">
        <v>23</v>
      </c>
      <c r="E149" s="77">
        <v>111063.02</v>
      </c>
      <c r="F149" s="25">
        <v>57065.86</v>
      </c>
      <c r="G149" s="25">
        <f>F149</f>
        <v>57065.86</v>
      </c>
      <c r="H149" s="85">
        <f>E149-G149</f>
        <v>53997.16</v>
      </c>
      <c r="I149" s="85"/>
      <c r="J149" s="85"/>
      <c r="K149" s="85"/>
      <c r="L149" s="85"/>
      <c r="M149" s="85"/>
      <c r="N149" s="8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 s="28" customFormat="1" ht="25.5" customHeight="1" x14ac:dyDescent="0.2">
      <c r="A150" s="9" t="s">
        <v>24</v>
      </c>
      <c r="B150" s="24" t="s">
        <v>203</v>
      </c>
      <c r="C150" s="24" t="s">
        <v>22</v>
      </c>
      <c r="D150" s="24" t="s">
        <v>25</v>
      </c>
      <c r="E150" s="77">
        <v>2948428.02</v>
      </c>
      <c r="F150" s="25">
        <v>1138608.68</v>
      </c>
      <c r="G150" s="25">
        <f>F150</f>
        <v>1138608.68</v>
      </c>
      <c r="H150" s="85">
        <f>E150-G150</f>
        <v>1809819.34</v>
      </c>
      <c r="I150" s="85"/>
      <c r="J150" s="85"/>
      <c r="K150" s="85"/>
      <c r="L150" s="85"/>
      <c r="M150" s="85"/>
      <c r="N150" s="8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 s="28" customFormat="1" ht="25.5" customHeight="1" x14ac:dyDescent="0.2">
      <c r="A151" s="9" t="s">
        <v>26</v>
      </c>
      <c r="B151" s="24" t="s">
        <v>203</v>
      </c>
      <c r="C151" s="24" t="s">
        <v>22</v>
      </c>
      <c r="D151" s="24" t="s">
        <v>27</v>
      </c>
      <c r="E151" s="77">
        <v>100745.14</v>
      </c>
      <c r="F151" s="25">
        <v>100745.14</v>
      </c>
      <c r="G151" s="25">
        <f>F151</f>
        <v>100745.14</v>
      </c>
      <c r="H151" s="85">
        <f>E151-G151</f>
        <v>0</v>
      </c>
      <c r="I151" s="85"/>
      <c r="J151" s="85"/>
      <c r="K151" s="85"/>
      <c r="L151" s="85"/>
      <c r="M151" s="85"/>
      <c r="N151" s="8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1:109" s="28" customFormat="1" ht="25.5" customHeight="1" x14ac:dyDescent="0.2">
      <c r="A152" s="9" t="s">
        <v>28</v>
      </c>
      <c r="B152" s="24" t="s">
        <v>203</v>
      </c>
      <c r="C152" s="24" t="s">
        <v>22</v>
      </c>
      <c r="D152" s="24" t="s">
        <v>29</v>
      </c>
      <c r="E152" s="77">
        <f>'[1]244-344 Б'!E45</f>
        <v>0</v>
      </c>
      <c r="F152" s="25">
        <f>'[1]244-344 Б'!F45</f>
        <v>0</v>
      </c>
      <c r="G152" s="25">
        <f>'[1]244-344 Б'!G45</f>
        <v>0</v>
      </c>
      <c r="H152" s="85">
        <v>0</v>
      </c>
      <c r="I152" s="85"/>
      <c r="J152" s="85"/>
      <c r="K152" s="85"/>
      <c r="L152" s="85"/>
      <c r="M152" s="85"/>
      <c r="N152" s="8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1:109" s="28" customFormat="1" ht="25.5" customHeight="1" x14ac:dyDescent="0.2">
      <c r="A153" s="9" t="s">
        <v>78</v>
      </c>
      <c r="B153" s="24" t="s">
        <v>203</v>
      </c>
      <c r="C153" s="24" t="s">
        <v>22</v>
      </c>
      <c r="D153" s="24" t="s">
        <v>30</v>
      </c>
      <c r="E153" s="77">
        <v>570000</v>
      </c>
      <c r="F153" s="25">
        <v>500000</v>
      </c>
      <c r="G153" s="25">
        <f>F153</f>
        <v>500000</v>
      </c>
      <c r="H153" s="85">
        <f>E153-G153</f>
        <v>70000</v>
      </c>
      <c r="I153" s="85"/>
      <c r="J153" s="85"/>
      <c r="K153" s="85"/>
      <c r="L153" s="85"/>
      <c r="M153" s="85"/>
      <c r="N153" s="8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s="28" customFormat="1" ht="25.5" customHeight="1" x14ac:dyDescent="0.2">
      <c r="A154" s="9" t="s">
        <v>31</v>
      </c>
      <c r="B154" s="24" t="s">
        <v>203</v>
      </c>
      <c r="C154" s="24" t="s">
        <v>22</v>
      </c>
      <c r="D154" s="24" t="s">
        <v>32</v>
      </c>
      <c r="E154" s="77">
        <v>80476.899999999994</v>
      </c>
      <c r="F154" s="25">
        <v>60000</v>
      </c>
      <c r="G154" s="25">
        <f>F154</f>
        <v>60000</v>
      </c>
      <c r="H154" s="85">
        <f>E154-G154</f>
        <v>20476.899999999994</v>
      </c>
      <c r="I154" s="85"/>
      <c r="J154" s="85"/>
      <c r="K154" s="85"/>
      <c r="L154" s="85"/>
      <c r="M154" s="85"/>
      <c r="N154" s="8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25.5" customHeight="1" x14ac:dyDescent="0.2">
      <c r="A155" s="9" t="s">
        <v>72</v>
      </c>
      <c r="B155" s="24" t="s">
        <v>203</v>
      </c>
      <c r="C155" s="24" t="s">
        <v>22</v>
      </c>
      <c r="D155" s="24" t="s">
        <v>33</v>
      </c>
      <c r="E155" s="77">
        <f>'[1]244-349 Б'!E45</f>
        <v>0</v>
      </c>
      <c r="F155" s="25">
        <f>'[1]244-349 Б'!F45</f>
        <v>0</v>
      </c>
      <c r="G155" s="25">
        <f>'[1]244-349 Б'!G45</f>
        <v>0</v>
      </c>
      <c r="H155" s="85">
        <v>0</v>
      </c>
      <c r="I155" s="85"/>
      <c r="J155" s="85"/>
      <c r="K155" s="85"/>
      <c r="L155" s="85"/>
      <c r="M155" s="85"/>
      <c r="N155" s="85"/>
    </row>
    <row r="156" spans="1:109" ht="42.75" customHeight="1" x14ac:dyDescent="0.2">
      <c r="A156" s="9" t="s">
        <v>210</v>
      </c>
      <c r="B156" s="24" t="s">
        <v>203</v>
      </c>
      <c r="C156" s="24" t="s">
        <v>22</v>
      </c>
      <c r="D156" s="24" t="s">
        <v>81</v>
      </c>
      <c r="E156" s="77">
        <f>'[1]244-352 Б '!E45</f>
        <v>0</v>
      </c>
      <c r="F156" s="25">
        <f>'[1]244-352 Б '!F45</f>
        <v>0</v>
      </c>
      <c r="G156" s="25">
        <f>'[1]244-352 Б '!G45</f>
        <v>0</v>
      </c>
      <c r="H156" s="85">
        <v>0</v>
      </c>
      <c r="I156" s="85"/>
      <c r="J156" s="85"/>
      <c r="K156" s="85"/>
      <c r="L156" s="85"/>
      <c r="M156" s="85"/>
      <c r="N156" s="85"/>
    </row>
    <row r="157" spans="1:109" ht="49.5" customHeight="1" x14ac:dyDescent="0.2">
      <c r="A157" s="9" t="s">
        <v>211</v>
      </c>
      <c r="B157" s="24" t="s">
        <v>203</v>
      </c>
      <c r="C157" s="24" t="s">
        <v>22</v>
      </c>
      <c r="D157" s="24" t="s">
        <v>82</v>
      </c>
      <c r="E157" s="77">
        <f>'[1]244-353 Б '!E45</f>
        <v>0</v>
      </c>
      <c r="F157" s="25">
        <f>'[1]244-353 Б '!F45</f>
        <v>0</v>
      </c>
      <c r="G157" s="25">
        <f>'[1]244-353 Б '!G45</f>
        <v>0</v>
      </c>
      <c r="H157" s="85">
        <v>0</v>
      </c>
      <c r="I157" s="85"/>
      <c r="J157" s="85"/>
      <c r="K157" s="85"/>
      <c r="L157" s="85"/>
      <c r="M157" s="85"/>
      <c r="N157" s="85"/>
    </row>
    <row r="158" spans="1:109" ht="22.5" customHeight="1" x14ac:dyDescent="0.2">
      <c r="A158" s="107" t="s">
        <v>261</v>
      </c>
      <c r="B158" s="108"/>
      <c r="C158" s="108"/>
      <c r="D158" s="108"/>
      <c r="E158" s="108"/>
      <c r="F158" s="108"/>
      <c r="G158" s="109"/>
      <c r="H158" s="83"/>
      <c r="I158" s="84"/>
      <c r="J158" s="84"/>
      <c r="K158" s="84"/>
      <c r="L158" s="84"/>
      <c r="M158" s="84"/>
      <c r="N158" s="84"/>
    </row>
    <row r="159" spans="1:109" s="29" customFormat="1" ht="33.75" customHeight="1" x14ac:dyDescent="0.2">
      <c r="A159" s="16" t="s">
        <v>152</v>
      </c>
      <c r="B159" s="24" t="s">
        <v>151</v>
      </c>
      <c r="C159" s="14" t="s">
        <v>96</v>
      </c>
      <c r="D159" s="24"/>
      <c r="E159" s="8">
        <f>E160+E161+E162+E163+E164+E165+E167+E170+E171+E172+E179+E178+E181</f>
        <v>11060107.23</v>
      </c>
      <c r="F159" s="8">
        <f>F160+F161+F162+F163+F164+F165+F167+F171+F172+F179+F178+F181</f>
        <v>5520000</v>
      </c>
      <c r="G159" s="8">
        <f>G160+G161+G162+G163+G164+G165+G167+G171+G172+G179+G178+G181</f>
        <v>5520000</v>
      </c>
      <c r="H159" s="110">
        <f>E159-G159</f>
        <v>5540107.2300000004</v>
      </c>
      <c r="I159" s="110"/>
      <c r="J159" s="110"/>
      <c r="K159" s="110"/>
      <c r="L159" s="110"/>
      <c r="M159" s="110"/>
      <c r="N159" s="1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1:109" s="28" customFormat="1" ht="25.5" customHeight="1" x14ac:dyDescent="0.2">
      <c r="A160" s="9" t="s">
        <v>153</v>
      </c>
      <c r="B160" s="24" t="s">
        <v>154</v>
      </c>
      <c r="C160" s="24" t="s">
        <v>65</v>
      </c>
      <c r="D160" s="24" t="s">
        <v>43</v>
      </c>
      <c r="E160" s="77">
        <v>7200000</v>
      </c>
      <c r="F160" s="25">
        <v>3820000</v>
      </c>
      <c r="G160" s="59">
        <f>F160</f>
        <v>3820000</v>
      </c>
      <c r="H160" s="85">
        <f>E160-G160</f>
        <v>3380000</v>
      </c>
      <c r="I160" s="85"/>
      <c r="J160" s="85"/>
      <c r="K160" s="85"/>
      <c r="L160" s="85"/>
      <c r="M160" s="85"/>
      <c r="N160" s="8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1:109" s="28" customFormat="1" ht="25.5" customHeight="1" x14ac:dyDescent="0.2">
      <c r="A161" s="9" t="s">
        <v>35</v>
      </c>
      <c r="B161" s="24" t="s">
        <v>155</v>
      </c>
      <c r="C161" s="24" t="s">
        <v>65</v>
      </c>
      <c r="D161" s="24" t="s">
        <v>44</v>
      </c>
      <c r="E161" s="77">
        <v>0</v>
      </c>
      <c r="F161" s="25">
        <v>0</v>
      </c>
      <c r="G161" s="25">
        <v>0</v>
      </c>
      <c r="H161" s="85">
        <v>0</v>
      </c>
      <c r="I161" s="85"/>
      <c r="J161" s="85"/>
      <c r="K161" s="85"/>
      <c r="L161" s="85"/>
      <c r="M161" s="85"/>
      <c r="N161" s="8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09" s="28" customFormat="1" ht="25.5" customHeight="1" x14ac:dyDescent="0.2">
      <c r="A162" s="9" t="s">
        <v>156</v>
      </c>
      <c r="B162" s="24" t="s">
        <v>157</v>
      </c>
      <c r="C162" s="24" t="s">
        <v>66</v>
      </c>
      <c r="D162" s="24" t="s">
        <v>45</v>
      </c>
      <c r="E162" s="77">
        <v>3500</v>
      </c>
      <c r="F162" s="25">
        <v>0</v>
      </c>
      <c r="G162" s="25">
        <v>0</v>
      </c>
      <c r="H162" s="85">
        <f>E162-G162</f>
        <v>3500</v>
      </c>
      <c r="I162" s="85"/>
      <c r="J162" s="85"/>
      <c r="K162" s="85"/>
      <c r="L162" s="85"/>
      <c r="M162" s="85"/>
      <c r="N162" s="8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 s="31" customFormat="1" ht="25.5" customHeight="1" x14ac:dyDescent="0.2">
      <c r="A163" s="9" t="s">
        <v>158</v>
      </c>
      <c r="B163" s="24" t="s">
        <v>159</v>
      </c>
      <c r="C163" s="24" t="s">
        <v>66</v>
      </c>
      <c r="D163" s="24" t="s">
        <v>160</v>
      </c>
      <c r="E163" s="77">
        <v>0</v>
      </c>
      <c r="F163" s="25">
        <v>0</v>
      </c>
      <c r="G163" s="25">
        <v>0</v>
      </c>
      <c r="H163" s="85">
        <v>0</v>
      </c>
      <c r="I163" s="85"/>
      <c r="J163" s="85"/>
      <c r="K163" s="85"/>
      <c r="L163" s="85"/>
      <c r="M163" s="85"/>
      <c r="N163" s="85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</row>
    <row r="164" spans="1:109" s="28" customFormat="1" ht="25.5" customHeight="1" x14ac:dyDescent="0.2">
      <c r="A164" s="9" t="s">
        <v>5</v>
      </c>
      <c r="B164" s="24" t="s">
        <v>161</v>
      </c>
      <c r="C164" s="24" t="s">
        <v>66</v>
      </c>
      <c r="D164" s="24" t="s">
        <v>53</v>
      </c>
      <c r="E164" s="77">
        <v>0</v>
      </c>
      <c r="F164" s="25">
        <v>0</v>
      </c>
      <c r="G164" s="25">
        <v>0</v>
      </c>
      <c r="H164" s="85">
        <v>0</v>
      </c>
      <c r="I164" s="85"/>
      <c r="J164" s="85"/>
      <c r="K164" s="85"/>
      <c r="L164" s="85"/>
      <c r="M164" s="85"/>
      <c r="N164" s="8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 s="28" customFormat="1" ht="25.5" customHeight="1" x14ac:dyDescent="0.2">
      <c r="A165" s="9" t="s">
        <v>35</v>
      </c>
      <c r="B165" s="24" t="s">
        <v>162</v>
      </c>
      <c r="C165" s="24" t="s">
        <v>66</v>
      </c>
      <c r="D165" s="24" t="s">
        <v>44</v>
      </c>
      <c r="E165" s="77">
        <v>0</v>
      </c>
      <c r="F165" s="25">
        <v>0</v>
      </c>
      <c r="G165" s="25">
        <v>0</v>
      </c>
      <c r="H165" s="85">
        <v>0</v>
      </c>
      <c r="I165" s="85"/>
      <c r="J165" s="85"/>
      <c r="K165" s="85"/>
      <c r="L165" s="85"/>
      <c r="M165" s="85"/>
      <c r="N165" s="8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s="28" customFormat="1" ht="33.75" customHeight="1" x14ac:dyDescent="0.2">
      <c r="A166" s="9" t="s">
        <v>156</v>
      </c>
      <c r="B166" s="24" t="s">
        <v>163</v>
      </c>
      <c r="C166" s="24" t="s">
        <v>164</v>
      </c>
      <c r="D166" s="24"/>
      <c r="E166" s="17"/>
      <c r="F166" s="17"/>
      <c r="G166" s="17"/>
      <c r="H166" s="96"/>
      <c r="I166" s="96"/>
      <c r="J166" s="96"/>
      <c r="K166" s="96"/>
      <c r="L166" s="96"/>
      <c r="M166" s="96"/>
      <c r="N166" s="9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 s="28" customFormat="1" ht="25.5" customHeight="1" x14ac:dyDescent="0.2">
      <c r="A167" s="9" t="s">
        <v>165</v>
      </c>
      <c r="B167" s="24" t="s">
        <v>166</v>
      </c>
      <c r="C167" s="24" t="s">
        <v>67</v>
      </c>
      <c r="D167" s="24" t="s">
        <v>46</v>
      </c>
      <c r="E167" s="8">
        <f>E168+E169</f>
        <v>3100000</v>
      </c>
      <c r="F167" s="8">
        <f>F168+F169</f>
        <v>1324026.48</v>
      </c>
      <c r="G167" s="8">
        <f>G168+G169</f>
        <v>1324026.48</v>
      </c>
      <c r="H167" s="95">
        <f>E167-G167</f>
        <v>1775973.52</v>
      </c>
      <c r="I167" s="95"/>
      <c r="J167" s="95"/>
      <c r="K167" s="95"/>
      <c r="L167" s="95"/>
      <c r="M167" s="95"/>
      <c r="N167" s="9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 s="28" customFormat="1" ht="25.5" customHeight="1" x14ac:dyDescent="0.2">
      <c r="A168" s="9" t="s">
        <v>167</v>
      </c>
      <c r="B168" s="24" t="s">
        <v>168</v>
      </c>
      <c r="C168" s="24" t="s">
        <v>67</v>
      </c>
      <c r="D168" s="24" t="s">
        <v>46</v>
      </c>
      <c r="E168" s="77">
        <v>3100000</v>
      </c>
      <c r="F168" s="25">
        <v>1324026.48</v>
      </c>
      <c r="G168" s="25">
        <f>F168</f>
        <v>1324026.48</v>
      </c>
      <c r="H168" s="85">
        <f>E168-G168</f>
        <v>1775973.52</v>
      </c>
      <c r="I168" s="85"/>
      <c r="J168" s="85"/>
      <c r="K168" s="85"/>
      <c r="L168" s="85"/>
      <c r="M168" s="85"/>
      <c r="N168" s="8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s="28" customFormat="1" ht="25.5" customHeight="1" x14ac:dyDescent="0.2">
      <c r="A169" s="9" t="s">
        <v>169</v>
      </c>
      <c r="B169" s="24" t="s">
        <v>170</v>
      </c>
      <c r="C169" s="24" t="s">
        <v>67</v>
      </c>
      <c r="D169" s="24" t="s">
        <v>46</v>
      </c>
      <c r="E169" s="25">
        <f>'[1]119-213 Б '!E19</f>
        <v>0</v>
      </c>
      <c r="F169" s="25">
        <v>0</v>
      </c>
      <c r="G169" s="25">
        <v>0</v>
      </c>
      <c r="H169" s="85">
        <v>0</v>
      </c>
      <c r="I169" s="85"/>
      <c r="J169" s="85"/>
      <c r="K169" s="85"/>
      <c r="L169" s="85"/>
      <c r="M169" s="85"/>
      <c r="N169" s="8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 s="28" customFormat="1" ht="25.5" customHeight="1" x14ac:dyDescent="0.2">
      <c r="A170" s="9" t="s">
        <v>5</v>
      </c>
      <c r="B170" s="24" t="s">
        <v>171</v>
      </c>
      <c r="C170" s="24" t="s">
        <v>67</v>
      </c>
      <c r="D170" s="58" t="s">
        <v>23</v>
      </c>
      <c r="E170" s="25">
        <v>0</v>
      </c>
      <c r="F170" s="25">
        <v>0</v>
      </c>
      <c r="G170" s="25">
        <v>0</v>
      </c>
      <c r="H170" s="85">
        <v>0</v>
      </c>
      <c r="I170" s="85"/>
      <c r="J170" s="85"/>
      <c r="K170" s="85"/>
      <c r="L170" s="85"/>
      <c r="M170" s="85"/>
      <c r="N170" s="8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 s="28" customFormat="1" ht="30.75" customHeight="1" x14ac:dyDescent="0.2">
      <c r="A171" s="9" t="s">
        <v>34</v>
      </c>
      <c r="B171" s="24" t="s">
        <v>172</v>
      </c>
      <c r="C171" s="24" t="s">
        <v>173</v>
      </c>
      <c r="D171" s="24"/>
      <c r="E171" s="25">
        <v>0</v>
      </c>
      <c r="F171" s="25">
        <v>0</v>
      </c>
      <c r="G171" s="25">
        <v>0</v>
      </c>
      <c r="H171" s="85">
        <v>0</v>
      </c>
      <c r="I171" s="85"/>
      <c r="J171" s="85"/>
      <c r="K171" s="85"/>
      <c r="L171" s="85"/>
      <c r="M171" s="85"/>
      <c r="N171" s="8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 s="28" customFormat="1" ht="25.5" customHeight="1" x14ac:dyDescent="0.2">
      <c r="A172" s="9" t="s">
        <v>174</v>
      </c>
      <c r="B172" s="24" t="s">
        <v>175</v>
      </c>
      <c r="C172" s="24" t="s">
        <v>176</v>
      </c>
      <c r="D172" s="24"/>
      <c r="E172" s="8">
        <f>E173+E174+E175</f>
        <v>55620.630000000005</v>
      </c>
      <c r="F172" s="8">
        <f>F173+F174+F175+F176+F177</f>
        <v>1933</v>
      </c>
      <c r="G172" s="8">
        <f>G173+G174+G175+G176+G177</f>
        <v>1933</v>
      </c>
      <c r="H172" s="95">
        <f>E172-G172</f>
        <v>53687.630000000005</v>
      </c>
      <c r="I172" s="95"/>
      <c r="J172" s="95"/>
      <c r="K172" s="95"/>
      <c r="L172" s="95"/>
      <c r="M172" s="95"/>
      <c r="N172" s="9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 s="28" customFormat="1" ht="25.5" customHeight="1" x14ac:dyDescent="0.2">
      <c r="A173" s="9" t="s">
        <v>177</v>
      </c>
      <c r="B173" s="24" t="s">
        <v>178</v>
      </c>
      <c r="C173" s="24" t="s">
        <v>69</v>
      </c>
      <c r="D173" s="24" t="s">
        <v>47</v>
      </c>
      <c r="E173" s="77">
        <v>16014.8</v>
      </c>
      <c r="F173" s="25">
        <v>0</v>
      </c>
      <c r="G173" s="25">
        <f>F173</f>
        <v>0</v>
      </c>
      <c r="H173" s="85">
        <f>E173-G173</f>
        <v>16014.8</v>
      </c>
      <c r="I173" s="85"/>
      <c r="J173" s="85"/>
      <c r="K173" s="85"/>
      <c r="L173" s="85"/>
      <c r="M173" s="85"/>
      <c r="N173" s="8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 s="28" customFormat="1" ht="25.5" customHeight="1" x14ac:dyDescent="0.2">
      <c r="A174" s="9" t="s">
        <v>16</v>
      </c>
      <c r="B174" s="24" t="s">
        <v>179</v>
      </c>
      <c r="C174" s="24" t="s">
        <v>69</v>
      </c>
      <c r="D174" s="24" t="s">
        <v>47</v>
      </c>
      <c r="E174" s="77">
        <v>34605.83</v>
      </c>
      <c r="F174" s="25">
        <v>0</v>
      </c>
      <c r="G174" s="25">
        <f>F174</f>
        <v>0</v>
      </c>
      <c r="H174" s="85">
        <f>E174-G174</f>
        <v>34605.83</v>
      </c>
      <c r="I174" s="85"/>
      <c r="J174" s="85"/>
      <c r="K174" s="85"/>
      <c r="L174" s="85"/>
      <c r="M174" s="85"/>
      <c r="N174" s="8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1:109" s="28" customFormat="1" ht="36.75" customHeight="1" x14ac:dyDescent="0.2">
      <c r="A175" s="9" t="s">
        <v>180</v>
      </c>
      <c r="B175" s="24" t="s">
        <v>181</v>
      </c>
      <c r="C175" s="24" t="s">
        <v>70</v>
      </c>
      <c r="D175" s="24" t="s">
        <v>47</v>
      </c>
      <c r="E175" s="77">
        <v>5000</v>
      </c>
      <c r="F175" s="25">
        <v>1933</v>
      </c>
      <c r="G175" s="25">
        <f>F175</f>
        <v>1933</v>
      </c>
      <c r="H175" s="85">
        <f>E175-G175</f>
        <v>3067</v>
      </c>
      <c r="I175" s="85"/>
      <c r="J175" s="85"/>
      <c r="K175" s="85"/>
      <c r="L175" s="85"/>
      <c r="M175" s="85"/>
      <c r="N175" s="8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 s="28" customFormat="1" ht="33.75" customHeight="1" x14ac:dyDescent="0.2">
      <c r="A176" s="9" t="s">
        <v>182</v>
      </c>
      <c r="B176" s="24" t="s">
        <v>181</v>
      </c>
      <c r="C176" s="24" t="s">
        <v>70</v>
      </c>
      <c r="D176" s="24" t="s">
        <v>47</v>
      </c>
      <c r="E176" s="77">
        <v>0</v>
      </c>
      <c r="F176" s="25">
        <v>0</v>
      </c>
      <c r="G176" s="25">
        <v>0</v>
      </c>
      <c r="H176" s="85">
        <v>0</v>
      </c>
      <c r="I176" s="85"/>
      <c r="J176" s="85"/>
      <c r="K176" s="85"/>
      <c r="L176" s="85"/>
      <c r="M176" s="85"/>
      <c r="N176" s="8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1:109" s="28" customFormat="1" ht="40.5" customHeight="1" x14ac:dyDescent="0.2">
      <c r="A177" s="9" t="s">
        <v>183</v>
      </c>
      <c r="B177" s="24" t="s">
        <v>184</v>
      </c>
      <c r="C177" s="24" t="s">
        <v>71</v>
      </c>
      <c r="D177" s="24" t="s">
        <v>47</v>
      </c>
      <c r="E177" s="77">
        <v>0</v>
      </c>
      <c r="F177" s="25">
        <v>0</v>
      </c>
      <c r="G177" s="25">
        <v>0</v>
      </c>
      <c r="H177" s="85">
        <v>0</v>
      </c>
      <c r="I177" s="85"/>
      <c r="J177" s="85"/>
      <c r="K177" s="85"/>
      <c r="L177" s="85"/>
      <c r="M177" s="85"/>
      <c r="N177" s="8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1:109" s="28" customFormat="1" ht="25.5" customHeight="1" x14ac:dyDescent="0.2">
      <c r="A178" s="9" t="s">
        <v>185</v>
      </c>
      <c r="B178" s="24" t="s">
        <v>186</v>
      </c>
      <c r="C178" s="24" t="s">
        <v>96</v>
      </c>
      <c r="D178" s="24"/>
      <c r="E178" s="77">
        <v>0</v>
      </c>
      <c r="F178" s="25">
        <v>0</v>
      </c>
      <c r="G178" s="25">
        <v>0</v>
      </c>
      <c r="H178" s="85">
        <v>0</v>
      </c>
      <c r="I178" s="85"/>
      <c r="J178" s="85"/>
      <c r="K178" s="85"/>
      <c r="L178" s="85"/>
      <c r="M178" s="85"/>
      <c r="N178" s="8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1:109" s="28" customFormat="1" ht="25.5" customHeight="1" x14ac:dyDescent="0.2">
      <c r="A179" s="9" t="s">
        <v>187</v>
      </c>
      <c r="B179" s="24" t="s">
        <v>188</v>
      </c>
      <c r="C179" s="24" t="s">
        <v>96</v>
      </c>
      <c r="D179" s="24"/>
      <c r="E179" s="8">
        <f>E180</f>
        <v>0</v>
      </c>
      <c r="F179" s="8">
        <f>F180</f>
        <v>0</v>
      </c>
      <c r="G179" s="8">
        <f>G180</f>
        <v>0</v>
      </c>
      <c r="H179" s="85">
        <v>0</v>
      </c>
      <c r="I179" s="85"/>
      <c r="J179" s="85"/>
      <c r="K179" s="85"/>
      <c r="L179" s="85"/>
      <c r="M179" s="85"/>
      <c r="N179" s="8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1:109" s="28" customFormat="1" ht="25.5" customHeight="1" x14ac:dyDescent="0.2">
      <c r="A180" s="9" t="s">
        <v>189</v>
      </c>
      <c r="B180" s="24" t="s">
        <v>190</v>
      </c>
      <c r="C180" s="24" t="s">
        <v>191</v>
      </c>
      <c r="D180" s="24"/>
      <c r="E180" s="77">
        <v>0</v>
      </c>
      <c r="F180" s="25">
        <v>0</v>
      </c>
      <c r="G180" s="25">
        <v>0</v>
      </c>
      <c r="H180" s="85">
        <v>0</v>
      </c>
      <c r="I180" s="85"/>
      <c r="J180" s="85"/>
      <c r="K180" s="85"/>
      <c r="L180" s="85"/>
      <c r="M180" s="85"/>
      <c r="N180" s="8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1:109" s="28" customFormat="1" ht="25.5" customHeight="1" x14ac:dyDescent="0.2">
      <c r="A181" s="9" t="s">
        <v>192</v>
      </c>
      <c r="B181" s="24" t="s">
        <v>193</v>
      </c>
      <c r="C181" s="24" t="s">
        <v>96</v>
      </c>
      <c r="D181" s="24"/>
      <c r="E181" s="8">
        <f>E185</f>
        <v>700986.60000000009</v>
      </c>
      <c r="F181" s="8">
        <f>F182+F183+F184+F185</f>
        <v>374040.52</v>
      </c>
      <c r="G181" s="8">
        <f>G182+G183+G184+G185</f>
        <v>374040.52</v>
      </c>
      <c r="H181" s="95">
        <f>E181-G181</f>
        <v>326946.08000000007</v>
      </c>
      <c r="I181" s="95"/>
      <c r="J181" s="95"/>
      <c r="K181" s="95"/>
      <c r="L181" s="95"/>
      <c r="M181" s="95"/>
      <c r="N181" s="9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1:109" s="28" customFormat="1" ht="41.25" customHeight="1" x14ac:dyDescent="0.2">
      <c r="A182" s="9" t="s">
        <v>194</v>
      </c>
      <c r="B182" s="24" t="s">
        <v>195</v>
      </c>
      <c r="C182" s="24" t="s">
        <v>196</v>
      </c>
      <c r="D182" s="24"/>
      <c r="E182" s="25">
        <v>0</v>
      </c>
      <c r="F182" s="25">
        <v>0</v>
      </c>
      <c r="G182" s="25">
        <v>0</v>
      </c>
      <c r="H182" s="85">
        <v>0</v>
      </c>
      <c r="I182" s="85"/>
      <c r="J182" s="85"/>
      <c r="K182" s="85"/>
      <c r="L182" s="85"/>
      <c r="M182" s="85"/>
      <c r="N182" s="8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1:109" s="28" customFormat="1" ht="28.5" customHeight="1" x14ac:dyDescent="0.2">
      <c r="A183" s="9" t="s">
        <v>197</v>
      </c>
      <c r="B183" s="24" t="s">
        <v>198</v>
      </c>
      <c r="C183" s="24" t="s">
        <v>199</v>
      </c>
      <c r="D183" s="24"/>
      <c r="E183" s="25">
        <v>0</v>
      </c>
      <c r="F183" s="25">
        <v>0</v>
      </c>
      <c r="G183" s="25">
        <v>0</v>
      </c>
      <c r="H183" s="85">
        <v>0</v>
      </c>
      <c r="I183" s="85"/>
      <c r="J183" s="85"/>
      <c r="K183" s="85"/>
      <c r="L183" s="85"/>
      <c r="M183" s="85"/>
      <c r="N183" s="8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1:109" s="28" customFormat="1" ht="40.5" customHeight="1" x14ac:dyDescent="0.2">
      <c r="A184" s="9" t="s">
        <v>200</v>
      </c>
      <c r="B184" s="24" t="s">
        <v>201</v>
      </c>
      <c r="C184" s="24" t="s">
        <v>77</v>
      </c>
      <c r="D184" s="24"/>
      <c r="E184" s="25">
        <v>0</v>
      </c>
      <c r="F184" s="25">
        <v>0</v>
      </c>
      <c r="G184" s="25">
        <v>0</v>
      </c>
      <c r="H184" s="85">
        <v>0</v>
      </c>
      <c r="I184" s="85"/>
      <c r="J184" s="85"/>
      <c r="K184" s="85"/>
      <c r="L184" s="85"/>
      <c r="M184" s="85"/>
      <c r="N184" s="8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1:109" s="28" customFormat="1" ht="25.5" customHeight="1" x14ac:dyDescent="0.2">
      <c r="A185" s="9" t="s">
        <v>202</v>
      </c>
      <c r="B185" s="24" t="s">
        <v>203</v>
      </c>
      <c r="C185" s="24" t="s">
        <v>22</v>
      </c>
      <c r="D185" s="3"/>
      <c r="E185" s="8">
        <f>E186+E187+E188+E194+E195+E196+E197+E198+E199+E200+E201</f>
        <v>700986.60000000009</v>
      </c>
      <c r="F185" s="8">
        <f>F186+F187+F188+F194+F195+F196+F197+F198+F199+F200+F201</f>
        <v>374040.52</v>
      </c>
      <c r="G185" s="8">
        <f>G186+G187+G188+G194+G195+G196+G197+G198+G199+G200+G201</f>
        <v>374040.52</v>
      </c>
      <c r="H185" s="95">
        <f>E185-G185</f>
        <v>326946.08000000007</v>
      </c>
      <c r="I185" s="95"/>
      <c r="J185" s="95"/>
      <c r="K185" s="95"/>
      <c r="L185" s="95"/>
      <c r="M185" s="95"/>
      <c r="N185" s="9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1:109" s="28" customFormat="1" ht="25.5" customHeight="1" x14ac:dyDescent="0.2">
      <c r="A186" s="9" t="s">
        <v>2</v>
      </c>
      <c r="B186" s="24" t="s">
        <v>203</v>
      </c>
      <c r="C186" s="24" t="s">
        <v>22</v>
      </c>
      <c r="D186" s="24" t="s">
        <v>48</v>
      </c>
      <c r="E186" s="25">
        <v>91445.9</v>
      </c>
      <c r="F186" s="25">
        <v>21634.53</v>
      </c>
      <c r="G186" s="25">
        <f>F186</f>
        <v>21634.53</v>
      </c>
      <c r="H186" s="85">
        <f>E186-G186</f>
        <v>69811.37</v>
      </c>
      <c r="I186" s="85"/>
      <c r="J186" s="85"/>
      <c r="K186" s="85"/>
      <c r="L186" s="85"/>
      <c r="M186" s="85"/>
      <c r="N186" s="8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 s="28" customFormat="1" ht="25.5" customHeight="1" x14ac:dyDescent="0.2">
      <c r="A187" s="9" t="s">
        <v>3</v>
      </c>
      <c r="B187" s="24" t="s">
        <v>203</v>
      </c>
      <c r="C187" s="24" t="s">
        <v>22</v>
      </c>
      <c r="D187" s="24" t="s">
        <v>49</v>
      </c>
      <c r="E187" s="25">
        <v>0</v>
      </c>
      <c r="F187" s="25">
        <v>0</v>
      </c>
      <c r="G187" s="25">
        <v>0</v>
      </c>
      <c r="H187" s="85">
        <v>0</v>
      </c>
      <c r="I187" s="85"/>
      <c r="J187" s="85"/>
      <c r="K187" s="85"/>
      <c r="L187" s="85"/>
      <c r="M187" s="85"/>
      <c r="N187" s="8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1:109" s="28" customFormat="1" ht="25.5" customHeight="1" x14ac:dyDescent="0.2">
      <c r="A188" s="9" t="s">
        <v>36</v>
      </c>
      <c r="B188" s="24" t="s">
        <v>203</v>
      </c>
      <c r="C188" s="24"/>
      <c r="D188" s="24" t="s">
        <v>50</v>
      </c>
      <c r="E188" s="8">
        <f>E189+E190+E191+E192+E193</f>
        <v>320677.76000000001</v>
      </c>
      <c r="F188" s="8">
        <f>F189+F190+F191+F192+F193</f>
        <v>80996.399999999994</v>
      </c>
      <c r="G188" s="8">
        <f>G189+G190+G191+G192+G193</f>
        <v>80996.399999999994</v>
      </c>
      <c r="H188" s="95">
        <f>E188-G188</f>
        <v>239681.36000000002</v>
      </c>
      <c r="I188" s="95"/>
      <c r="J188" s="95"/>
      <c r="K188" s="95"/>
      <c r="L188" s="95"/>
      <c r="M188" s="95"/>
      <c r="N188" s="9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1:109" s="28" customFormat="1" ht="25.5" customHeight="1" x14ac:dyDescent="0.2">
      <c r="A189" s="9" t="s">
        <v>6</v>
      </c>
      <c r="B189" s="24" t="s">
        <v>204</v>
      </c>
      <c r="C189" s="24" t="s">
        <v>22</v>
      </c>
      <c r="D189" s="24" t="s">
        <v>7</v>
      </c>
      <c r="E189" s="25">
        <f>'[1]244-223 Б '!G11</f>
        <v>0</v>
      </c>
      <c r="F189" s="25">
        <f>'[1]244-223 Б '!J11</f>
        <v>0</v>
      </c>
      <c r="G189" s="25">
        <f>'[1]244-223 Б '!M11</f>
        <v>0</v>
      </c>
      <c r="H189" s="85">
        <v>0</v>
      </c>
      <c r="I189" s="85"/>
      <c r="J189" s="85"/>
      <c r="K189" s="85"/>
      <c r="L189" s="85"/>
      <c r="M189" s="85"/>
      <c r="N189" s="8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1:109" s="28" customFormat="1" ht="25.5" customHeight="1" x14ac:dyDescent="0.2">
      <c r="A190" s="9" t="s">
        <v>8</v>
      </c>
      <c r="B190" s="24" t="s">
        <v>205</v>
      </c>
      <c r="C190" s="65" t="s">
        <v>279</v>
      </c>
      <c r="D190" s="72" t="s">
        <v>11</v>
      </c>
      <c r="E190" s="25">
        <v>131666.84</v>
      </c>
      <c r="F190" s="25">
        <v>80996.399999999994</v>
      </c>
      <c r="G190" s="25">
        <f>F190</f>
        <v>80996.399999999994</v>
      </c>
      <c r="H190" s="85">
        <f>E190-G190</f>
        <v>50670.44</v>
      </c>
      <c r="I190" s="85"/>
      <c r="J190" s="85"/>
      <c r="K190" s="85"/>
      <c r="L190" s="85"/>
      <c r="M190" s="85"/>
      <c r="N190" s="8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1:109" s="28" customFormat="1" ht="25.5" customHeight="1" x14ac:dyDescent="0.2">
      <c r="A191" s="9" t="s">
        <v>10</v>
      </c>
      <c r="B191" s="24" t="s">
        <v>206</v>
      </c>
      <c r="C191" s="65" t="s">
        <v>279</v>
      </c>
      <c r="D191" s="72" t="s">
        <v>15</v>
      </c>
      <c r="E191" s="25">
        <v>123270.92</v>
      </c>
      <c r="F191" s="25">
        <v>0</v>
      </c>
      <c r="G191" s="25">
        <f>F191</f>
        <v>0</v>
      </c>
      <c r="H191" s="85">
        <f>E191-G191</f>
        <v>123270.92</v>
      </c>
      <c r="I191" s="85"/>
      <c r="J191" s="85"/>
      <c r="K191" s="85"/>
      <c r="L191" s="85"/>
      <c r="M191" s="85"/>
      <c r="N191" s="8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1:109" s="28" customFormat="1" ht="25.5" customHeight="1" x14ac:dyDescent="0.2">
      <c r="A192" s="9" t="s">
        <v>12</v>
      </c>
      <c r="B192" s="24" t="s">
        <v>207</v>
      </c>
      <c r="C192" s="24" t="s">
        <v>22</v>
      </c>
      <c r="D192" s="24" t="s">
        <v>13</v>
      </c>
      <c r="E192" s="25">
        <v>65740</v>
      </c>
      <c r="F192" s="25">
        <v>0</v>
      </c>
      <c r="G192" s="25">
        <f>F192</f>
        <v>0</v>
      </c>
      <c r="H192" s="85">
        <f>E192-G192</f>
        <v>65740</v>
      </c>
      <c r="I192" s="85"/>
      <c r="J192" s="85"/>
      <c r="K192" s="85"/>
      <c r="L192" s="85"/>
      <c r="M192" s="85"/>
      <c r="N192" s="8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1:109" s="28" customFormat="1" ht="25.5" customHeight="1" x14ac:dyDescent="0.2">
      <c r="A193" s="9" t="s">
        <v>14</v>
      </c>
      <c r="B193" s="24" t="s">
        <v>208</v>
      </c>
      <c r="C193" s="24" t="s">
        <v>22</v>
      </c>
      <c r="D193" s="24" t="s">
        <v>15</v>
      </c>
      <c r="E193" s="25">
        <v>0</v>
      </c>
      <c r="F193" s="25">
        <v>0</v>
      </c>
      <c r="G193" s="25">
        <f>F193</f>
        <v>0</v>
      </c>
      <c r="H193" s="85">
        <v>0</v>
      </c>
      <c r="I193" s="85"/>
      <c r="J193" s="85"/>
      <c r="K193" s="85"/>
      <c r="L193" s="85"/>
      <c r="M193" s="85"/>
      <c r="N193" s="8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1:109" s="28" customFormat="1" ht="43.5" customHeight="1" x14ac:dyDescent="0.2">
      <c r="A194" s="9" t="s">
        <v>37</v>
      </c>
      <c r="B194" s="24" t="s">
        <v>203</v>
      </c>
      <c r="C194" s="24" t="s">
        <v>22</v>
      </c>
      <c r="D194" s="24" t="s">
        <v>51</v>
      </c>
      <c r="E194" s="25">
        <v>0</v>
      </c>
      <c r="F194" s="25">
        <v>0</v>
      </c>
      <c r="G194" s="25">
        <v>0</v>
      </c>
      <c r="H194" s="85">
        <v>0</v>
      </c>
      <c r="I194" s="85"/>
      <c r="J194" s="85"/>
      <c r="K194" s="85"/>
      <c r="L194" s="85"/>
      <c r="M194" s="85"/>
      <c r="N194" s="8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1:109" s="28" customFormat="1" ht="25.5" customHeight="1" x14ac:dyDescent="0.2">
      <c r="A195" s="9" t="s">
        <v>4</v>
      </c>
      <c r="B195" s="24" t="s">
        <v>203</v>
      </c>
      <c r="C195" s="24" t="s">
        <v>22</v>
      </c>
      <c r="D195" s="24" t="s">
        <v>52</v>
      </c>
      <c r="E195" s="25">
        <v>11687.45</v>
      </c>
      <c r="F195" s="25">
        <v>11687.45</v>
      </c>
      <c r="G195" s="25">
        <f>F195</f>
        <v>11687.45</v>
      </c>
      <c r="H195" s="85">
        <f>E195-G195</f>
        <v>0</v>
      </c>
      <c r="I195" s="85"/>
      <c r="J195" s="85"/>
      <c r="K195" s="85"/>
      <c r="L195" s="85"/>
      <c r="M195" s="85"/>
      <c r="N195" s="8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1:109" s="28" customFormat="1" ht="25.5" customHeight="1" x14ac:dyDescent="0.2">
      <c r="A196" s="9" t="s">
        <v>5</v>
      </c>
      <c r="B196" s="24" t="s">
        <v>203</v>
      </c>
      <c r="C196" s="24" t="s">
        <v>22</v>
      </c>
      <c r="D196" s="24" t="s">
        <v>53</v>
      </c>
      <c r="E196" s="25">
        <v>70920</v>
      </c>
      <c r="F196" s="25">
        <v>74400</v>
      </c>
      <c r="G196" s="25">
        <f>F196</f>
        <v>74400</v>
      </c>
      <c r="H196" s="85">
        <f>E196-G196</f>
        <v>-3480</v>
      </c>
      <c r="I196" s="85"/>
      <c r="J196" s="85"/>
      <c r="K196" s="85"/>
      <c r="L196" s="85"/>
      <c r="M196" s="85"/>
      <c r="N196" s="8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1:109" s="28" customFormat="1" ht="25.5" customHeight="1" x14ac:dyDescent="0.2">
      <c r="A197" s="9" t="s">
        <v>38</v>
      </c>
      <c r="B197" s="24" t="s">
        <v>203</v>
      </c>
      <c r="C197" s="24" t="s">
        <v>22</v>
      </c>
      <c r="D197" s="24" t="s">
        <v>54</v>
      </c>
      <c r="E197" s="25">
        <v>5703.35</v>
      </c>
      <c r="F197" s="25">
        <v>0</v>
      </c>
      <c r="G197" s="25">
        <f>F197</f>
        <v>0</v>
      </c>
      <c r="H197" s="85">
        <v>0</v>
      </c>
      <c r="I197" s="85"/>
      <c r="J197" s="85"/>
      <c r="K197" s="85"/>
      <c r="L197" s="85"/>
      <c r="M197" s="85"/>
      <c r="N197" s="8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1:109" s="28" customFormat="1" ht="24" customHeight="1" x14ac:dyDescent="0.2">
      <c r="A198" s="9" t="s">
        <v>39</v>
      </c>
      <c r="B198" s="24" t="s">
        <v>203</v>
      </c>
      <c r="C198" s="24" t="s">
        <v>22</v>
      </c>
      <c r="D198" s="24" t="s">
        <v>55</v>
      </c>
      <c r="E198" s="25">
        <f>'[1]244-228 Б'!E46</f>
        <v>0</v>
      </c>
      <c r="F198" s="25">
        <f>'[1]244-228 Б'!F46</f>
        <v>0</v>
      </c>
      <c r="G198" s="25">
        <f>'[1]244-228 Б'!G46</f>
        <v>0</v>
      </c>
      <c r="H198" s="82">
        <v>0</v>
      </c>
      <c r="I198" s="74"/>
      <c r="J198" s="74"/>
      <c r="K198" s="74"/>
      <c r="L198" s="74"/>
      <c r="M198" s="74"/>
      <c r="N198" s="7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1:109" s="28" customFormat="1" ht="25.5" customHeight="1" x14ac:dyDescent="0.2">
      <c r="A199" s="9" t="s">
        <v>40</v>
      </c>
      <c r="B199" s="24" t="s">
        <v>203</v>
      </c>
      <c r="C199" s="24" t="s">
        <v>22</v>
      </c>
      <c r="D199" s="24" t="s">
        <v>56</v>
      </c>
      <c r="E199" s="25">
        <f>'[1]244-229 Б'!E46</f>
        <v>0</v>
      </c>
      <c r="F199" s="25">
        <f>'[1]244-229 Б'!F46</f>
        <v>0</v>
      </c>
      <c r="G199" s="25">
        <f>'[1]244-229 Б'!G46</f>
        <v>0</v>
      </c>
      <c r="H199" s="85">
        <v>0</v>
      </c>
      <c r="I199" s="85"/>
      <c r="J199" s="85"/>
      <c r="K199" s="85"/>
      <c r="L199" s="85"/>
      <c r="M199" s="85"/>
      <c r="N199" s="8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1:109" s="28" customFormat="1" ht="25.5" customHeight="1" x14ac:dyDescent="0.2">
      <c r="A200" s="9" t="s">
        <v>41</v>
      </c>
      <c r="B200" s="24" t="s">
        <v>203</v>
      </c>
      <c r="C200" s="24" t="s">
        <v>22</v>
      </c>
      <c r="D200" s="24" t="s">
        <v>57</v>
      </c>
      <c r="E200" s="25">
        <f>'[1]244-310 Б '!E46</f>
        <v>0</v>
      </c>
      <c r="F200" s="25">
        <f>'[1]244-310 Б '!F46</f>
        <v>0</v>
      </c>
      <c r="G200" s="25">
        <f>'[1]244-310 Б '!G46</f>
        <v>0</v>
      </c>
      <c r="H200" s="85">
        <v>0</v>
      </c>
      <c r="I200" s="85"/>
      <c r="J200" s="85"/>
      <c r="K200" s="85"/>
      <c r="L200" s="85"/>
      <c r="M200" s="85"/>
      <c r="N200" s="8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1:109" s="28" customFormat="1" ht="25.5" customHeight="1" x14ac:dyDescent="0.2">
      <c r="A201" s="9" t="s">
        <v>42</v>
      </c>
      <c r="B201" s="24" t="s">
        <v>203</v>
      </c>
      <c r="C201" s="24" t="s">
        <v>22</v>
      </c>
      <c r="D201" s="24" t="s">
        <v>58</v>
      </c>
      <c r="E201" s="8">
        <f>E202+E203+E204+E205+E206+E207+E208+E209+E210</f>
        <v>200552.14</v>
      </c>
      <c r="F201" s="8">
        <f>F202+F203+F204+F205+F206+F207+F208+F209+F210</f>
        <v>185322.14</v>
      </c>
      <c r="G201" s="8">
        <f>G202+G203+G204+G205+G206+G207+G208+G209+G210</f>
        <v>185322.14</v>
      </c>
      <c r="H201" s="95">
        <f>E201-G201</f>
        <v>15230</v>
      </c>
      <c r="I201" s="95"/>
      <c r="J201" s="95"/>
      <c r="K201" s="95"/>
      <c r="L201" s="95"/>
      <c r="M201" s="95"/>
      <c r="N201" s="9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 s="28" customFormat="1" ht="25.5" customHeight="1" x14ac:dyDescent="0.2">
      <c r="A202" s="9" t="s">
        <v>209</v>
      </c>
      <c r="B202" s="24" t="s">
        <v>203</v>
      </c>
      <c r="C202" s="24" t="s">
        <v>22</v>
      </c>
      <c r="D202" s="24" t="s">
        <v>23</v>
      </c>
      <c r="E202" s="25">
        <f>'[1]244-341Б'!E19</f>
        <v>0</v>
      </c>
      <c r="F202" s="25">
        <v>0</v>
      </c>
      <c r="G202" s="25">
        <v>0</v>
      </c>
      <c r="H202" s="85">
        <v>0</v>
      </c>
      <c r="I202" s="85"/>
      <c r="J202" s="85"/>
      <c r="K202" s="85"/>
      <c r="L202" s="85"/>
      <c r="M202" s="85"/>
      <c r="N202" s="8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1:109" s="28" customFormat="1" ht="25.5" customHeight="1" x14ac:dyDescent="0.2">
      <c r="A203" s="9" t="s">
        <v>24</v>
      </c>
      <c r="B203" s="24" t="s">
        <v>203</v>
      </c>
      <c r="C203" s="24" t="s">
        <v>22</v>
      </c>
      <c r="D203" s="24" t="s">
        <v>25</v>
      </c>
      <c r="E203" s="25">
        <v>0</v>
      </c>
      <c r="F203" s="25">
        <v>0</v>
      </c>
      <c r="G203" s="25">
        <v>0</v>
      </c>
      <c r="H203" s="85">
        <v>0</v>
      </c>
      <c r="I203" s="85"/>
      <c r="J203" s="85"/>
      <c r="K203" s="85"/>
      <c r="L203" s="85"/>
      <c r="M203" s="85"/>
      <c r="N203" s="8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1:109" s="28" customFormat="1" ht="25.5" customHeight="1" x14ac:dyDescent="0.2">
      <c r="A204" s="9" t="s">
        <v>26</v>
      </c>
      <c r="B204" s="24" t="s">
        <v>203</v>
      </c>
      <c r="C204" s="24" t="s">
        <v>22</v>
      </c>
      <c r="D204" s="24" t="s">
        <v>27</v>
      </c>
      <c r="E204" s="25">
        <v>185322.14</v>
      </c>
      <c r="F204" s="25">
        <v>185322.14</v>
      </c>
      <c r="G204" s="25">
        <f>F204</f>
        <v>185322.14</v>
      </c>
      <c r="H204" s="85">
        <f>E204-G204</f>
        <v>0</v>
      </c>
      <c r="I204" s="85"/>
      <c r="J204" s="85"/>
      <c r="K204" s="85"/>
      <c r="L204" s="85"/>
      <c r="M204" s="85"/>
      <c r="N204" s="8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1:109" s="28" customFormat="1" ht="25.5" customHeight="1" x14ac:dyDescent="0.2">
      <c r="A205" s="9" t="s">
        <v>28</v>
      </c>
      <c r="B205" s="24" t="s">
        <v>203</v>
      </c>
      <c r="C205" s="24" t="s">
        <v>22</v>
      </c>
      <c r="D205" s="24" t="s">
        <v>29</v>
      </c>
      <c r="E205" s="25">
        <f>'[1]244-344 Б'!E46</f>
        <v>0</v>
      </c>
      <c r="F205" s="25">
        <f>'[1]244-344 Б'!F46</f>
        <v>0</v>
      </c>
      <c r="G205" s="25">
        <f>'[1]244-344 Б'!G46</f>
        <v>0</v>
      </c>
      <c r="H205" s="85">
        <v>0</v>
      </c>
      <c r="I205" s="85"/>
      <c r="J205" s="85"/>
      <c r="K205" s="85"/>
      <c r="L205" s="85"/>
      <c r="M205" s="85"/>
      <c r="N205" s="8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1:109" s="28" customFormat="1" ht="25.5" customHeight="1" x14ac:dyDescent="0.2">
      <c r="A206" s="9" t="s">
        <v>78</v>
      </c>
      <c r="B206" s="24" t="s">
        <v>203</v>
      </c>
      <c r="C206" s="24" t="s">
        <v>22</v>
      </c>
      <c r="D206" s="24" t="s">
        <v>30</v>
      </c>
      <c r="E206" s="25">
        <f>'[1]244-345 Б'!E46</f>
        <v>0</v>
      </c>
      <c r="F206" s="25">
        <f>'[1]244-345 Б'!F46</f>
        <v>0</v>
      </c>
      <c r="G206" s="25">
        <f>'[1]244-345 Б'!G46</f>
        <v>0</v>
      </c>
      <c r="H206" s="85">
        <v>0</v>
      </c>
      <c r="I206" s="85"/>
      <c r="J206" s="85"/>
      <c r="K206" s="85"/>
      <c r="L206" s="85"/>
      <c r="M206" s="85"/>
      <c r="N206" s="8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1:109" s="28" customFormat="1" ht="25.5" customHeight="1" x14ac:dyDescent="0.2">
      <c r="A207" s="9" t="s">
        <v>31</v>
      </c>
      <c r="B207" s="24" t="s">
        <v>203</v>
      </c>
      <c r="C207" s="24" t="s">
        <v>22</v>
      </c>
      <c r="D207" s="24" t="s">
        <v>32</v>
      </c>
      <c r="E207" s="25">
        <v>15230</v>
      </c>
      <c r="F207" s="25">
        <v>0</v>
      </c>
      <c r="G207" s="25">
        <f>F207</f>
        <v>0</v>
      </c>
      <c r="H207" s="85">
        <f>E207-G207</f>
        <v>15230</v>
      </c>
      <c r="I207" s="85"/>
      <c r="J207" s="85"/>
      <c r="K207" s="85"/>
      <c r="L207" s="85"/>
      <c r="M207" s="85"/>
      <c r="N207" s="8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 ht="25.5" customHeight="1" x14ac:dyDescent="0.2">
      <c r="A208" s="9" t="s">
        <v>72</v>
      </c>
      <c r="B208" s="24" t="s">
        <v>203</v>
      </c>
      <c r="C208" s="24" t="s">
        <v>22</v>
      </c>
      <c r="D208" s="24" t="s">
        <v>33</v>
      </c>
      <c r="E208" s="25">
        <f>'[1]244-349 Б'!E46</f>
        <v>0</v>
      </c>
      <c r="F208" s="25">
        <f>'[1]244-349 Б'!F46</f>
        <v>0</v>
      </c>
      <c r="G208" s="25">
        <f>'[1]244-349 Б'!G46</f>
        <v>0</v>
      </c>
      <c r="H208" s="85">
        <v>0</v>
      </c>
      <c r="I208" s="85"/>
      <c r="J208" s="85"/>
      <c r="K208" s="85"/>
      <c r="L208" s="85"/>
      <c r="M208" s="85"/>
      <c r="N208" s="85"/>
    </row>
    <row r="209" spans="1:109" ht="42.75" customHeight="1" x14ac:dyDescent="0.2">
      <c r="A209" s="9" t="s">
        <v>210</v>
      </c>
      <c r="B209" s="24" t="s">
        <v>203</v>
      </c>
      <c r="C209" s="24" t="s">
        <v>22</v>
      </c>
      <c r="D209" s="24" t="s">
        <v>81</v>
      </c>
      <c r="E209" s="25">
        <f>'[1]244-352 Б '!E46</f>
        <v>0</v>
      </c>
      <c r="F209" s="25">
        <f>'[1]244-352 Б '!F46</f>
        <v>0</v>
      </c>
      <c r="G209" s="25">
        <f>'[1]244-352 Б '!G46</f>
        <v>0</v>
      </c>
      <c r="H209" s="85">
        <v>0</v>
      </c>
      <c r="I209" s="85"/>
      <c r="J209" s="85"/>
      <c r="K209" s="85"/>
      <c r="L209" s="85"/>
      <c r="M209" s="85"/>
      <c r="N209" s="85"/>
    </row>
    <row r="210" spans="1:109" ht="49.5" customHeight="1" x14ac:dyDescent="0.2">
      <c r="A210" s="9" t="s">
        <v>211</v>
      </c>
      <c r="B210" s="24" t="s">
        <v>203</v>
      </c>
      <c r="C210" s="24" t="s">
        <v>22</v>
      </c>
      <c r="D210" s="24" t="s">
        <v>82</v>
      </c>
      <c r="E210" s="25">
        <f>'[1]244-353 Б '!E46</f>
        <v>0</v>
      </c>
      <c r="F210" s="25">
        <f>'[1]244-353 Б '!F46</f>
        <v>0</v>
      </c>
      <c r="G210" s="25">
        <f>'[1]244-353 Б '!G46</f>
        <v>0</v>
      </c>
      <c r="H210" s="85">
        <v>0</v>
      </c>
      <c r="I210" s="85"/>
      <c r="J210" s="85"/>
      <c r="K210" s="85"/>
      <c r="L210" s="85"/>
      <c r="M210" s="85"/>
      <c r="N210" s="85"/>
    </row>
    <row r="211" spans="1:109" ht="22.5" customHeight="1" x14ac:dyDescent="0.2">
      <c r="A211" s="107" t="s">
        <v>262</v>
      </c>
      <c r="B211" s="108"/>
      <c r="C211" s="108"/>
      <c r="D211" s="108"/>
      <c r="E211" s="108"/>
      <c r="F211" s="108"/>
      <c r="G211" s="109"/>
      <c r="H211" s="83"/>
      <c r="I211" s="84"/>
      <c r="J211" s="84"/>
      <c r="K211" s="84"/>
      <c r="L211" s="84"/>
      <c r="M211" s="84"/>
      <c r="N211" s="84"/>
    </row>
    <row r="212" spans="1:109" s="29" customFormat="1" ht="33.75" customHeight="1" x14ac:dyDescent="0.2">
      <c r="A212" s="16" t="s">
        <v>152</v>
      </c>
      <c r="B212" s="24" t="s">
        <v>151</v>
      </c>
      <c r="C212" s="14" t="s">
        <v>96</v>
      </c>
      <c r="D212" s="24"/>
      <c r="E212" s="8">
        <f>E213+E214+E215+E216+E217+E218+E220+E223+E224+E225+E232+E231+E234</f>
        <v>59878161.350000001</v>
      </c>
      <c r="F212" s="8">
        <f>F213+F214+F215+F216+F217+F218+F220+F224+F225+F232+F231+F234</f>
        <v>29530100</v>
      </c>
      <c r="G212" s="8">
        <f>G213+G214+G215+G216+G217+G218+G220+G224+G225+G232+G231+G234</f>
        <v>29530100</v>
      </c>
      <c r="H212" s="110">
        <f>E212-G212</f>
        <v>30348061.350000001</v>
      </c>
      <c r="I212" s="110"/>
      <c r="J212" s="110"/>
      <c r="K212" s="110"/>
      <c r="L212" s="110"/>
      <c r="M212" s="110"/>
      <c r="N212" s="1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1:109" s="28" customFormat="1" ht="25.5" customHeight="1" x14ac:dyDescent="0.2">
      <c r="A213" s="9" t="s">
        <v>153</v>
      </c>
      <c r="B213" s="24" t="s">
        <v>154</v>
      </c>
      <c r="C213" s="24" t="s">
        <v>65</v>
      </c>
      <c r="D213" s="24" t="s">
        <v>43</v>
      </c>
      <c r="E213" s="77">
        <v>47180731.280000001</v>
      </c>
      <c r="F213" s="25">
        <v>22586784.780000001</v>
      </c>
      <c r="G213" s="59">
        <f>F213</f>
        <v>22586784.780000001</v>
      </c>
      <c r="H213" s="85">
        <f>E213-G213</f>
        <v>24593946.5</v>
      </c>
      <c r="I213" s="85"/>
      <c r="J213" s="85"/>
      <c r="K213" s="85"/>
      <c r="L213" s="85"/>
      <c r="M213" s="85"/>
      <c r="N213" s="8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 s="28" customFormat="1" ht="25.5" customHeight="1" x14ac:dyDescent="0.2">
      <c r="A214" s="9" t="s">
        <v>35</v>
      </c>
      <c r="B214" s="24" t="s">
        <v>155</v>
      </c>
      <c r="C214" s="24" t="s">
        <v>65</v>
      </c>
      <c r="D214" s="24" t="s">
        <v>44</v>
      </c>
      <c r="E214" s="77">
        <v>153758.72</v>
      </c>
      <c r="F214" s="25">
        <v>153758.72</v>
      </c>
      <c r="G214" s="25">
        <f>F214</f>
        <v>153758.72</v>
      </c>
      <c r="H214" s="85">
        <f>E214-G214</f>
        <v>0</v>
      </c>
      <c r="I214" s="85"/>
      <c r="J214" s="85"/>
      <c r="K214" s="85"/>
      <c r="L214" s="85"/>
      <c r="M214" s="85"/>
      <c r="N214" s="8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1:109" s="28" customFormat="1" ht="25.5" customHeight="1" x14ac:dyDescent="0.2">
      <c r="A215" s="9" t="s">
        <v>156</v>
      </c>
      <c r="B215" s="24" t="s">
        <v>157</v>
      </c>
      <c r="C215" s="24" t="s">
        <v>66</v>
      </c>
      <c r="D215" s="24" t="s">
        <v>45</v>
      </c>
      <c r="E215" s="77">
        <v>3508</v>
      </c>
      <c r="F215" s="25">
        <v>0</v>
      </c>
      <c r="G215" s="73">
        <f>F215</f>
        <v>0</v>
      </c>
      <c r="H215" s="85">
        <f>E215-G215</f>
        <v>3508</v>
      </c>
      <c r="I215" s="85"/>
      <c r="J215" s="85"/>
      <c r="K215" s="85"/>
      <c r="L215" s="85"/>
      <c r="M215" s="85"/>
      <c r="N215" s="8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1:109" s="31" customFormat="1" ht="25.5" customHeight="1" x14ac:dyDescent="0.2">
      <c r="A216" s="9" t="s">
        <v>158</v>
      </c>
      <c r="B216" s="24" t="s">
        <v>159</v>
      </c>
      <c r="C216" s="24" t="s">
        <v>66</v>
      </c>
      <c r="D216" s="24" t="s">
        <v>160</v>
      </c>
      <c r="E216" s="77">
        <v>0</v>
      </c>
      <c r="F216" s="25">
        <v>0</v>
      </c>
      <c r="G216" s="73">
        <f>F216</f>
        <v>0</v>
      </c>
      <c r="H216" s="85">
        <v>0</v>
      </c>
      <c r="I216" s="85"/>
      <c r="J216" s="85"/>
      <c r="K216" s="85"/>
      <c r="L216" s="85"/>
      <c r="M216" s="85"/>
      <c r="N216" s="85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</row>
    <row r="217" spans="1:109" s="28" customFormat="1" ht="25.5" customHeight="1" x14ac:dyDescent="0.2">
      <c r="A217" s="9" t="s">
        <v>5</v>
      </c>
      <c r="B217" s="24" t="s">
        <v>161</v>
      </c>
      <c r="C217" s="24" t="s">
        <v>66</v>
      </c>
      <c r="D217" s="24" t="s">
        <v>53</v>
      </c>
      <c r="E217" s="77">
        <v>5000</v>
      </c>
      <c r="F217" s="25">
        <v>5000</v>
      </c>
      <c r="G217" s="73">
        <f>F217</f>
        <v>5000</v>
      </c>
      <c r="H217" s="85">
        <f>E217-G217</f>
        <v>0</v>
      </c>
      <c r="I217" s="85"/>
      <c r="J217" s="85"/>
      <c r="K217" s="85"/>
      <c r="L217" s="85"/>
      <c r="M217" s="85"/>
      <c r="N217" s="8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1:109" s="28" customFormat="1" ht="25.5" customHeight="1" x14ac:dyDescent="0.2">
      <c r="A218" s="9" t="s">
        <v>35</v>
      </c>
      <c r="B218" s="24" t="s">
        <v>162</v>
      </c>
      <c r="C218" s="24" t="s">
        <v>66</v>
      </c>
      <c r="D218" s="24" t="s">
        <v>44</v>
      </c>
      <c r="E218" s="77">
        <v>0</v>
      </c>
      <c r="F218" s="25">
        <v>0</v>
      </c>
      <c r="G218" s="25">
        <v>0</v>
      </c>
      <c r="H218" s="85">
        <v>0</v>
      </c>
      <c r="I218" s="85"/>
      <c r="J218" s="85"/>
      <c r="K218" s="85"/>
      <c r="L218" s="85"/>
      <c r="M218" s="85"/>
      <c r="N218" s="8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1:109" s="28" customFormat="1" ht="33.75" customHeight="1" x14ac:dyDescent="0.2">
      <c r="A219" s="9" t="s">
        <v>156</v>
      </c>
      <c r="B219" s="24" t="s">
        <v>163</v>
      </c>
      <c r="C219" s="24" t="s">
        <v>164</v>
      </c>
      <c r="D219" s="24"/>
      <c r="E219" s="17"/>
      <c r="F219" s="17"/>
      <c r="G219" s="17"/>
      <c r="H219" s="96"/>
      <c r="I219" s="96"/>
      <c r="J219" s="96"/>
      <c r="K219" s="96"/>
      <c r="L219" s="96"/>
      <c r="M219" s="96"/>
      <c r="N219" s="9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1:109" s="28" customFormat="1" ht="25.5" customHeight="1" x14ac:dyDescent="0.2">
      <c r="A220" s="9" t="s">
        <v>165</v>
      </c>
      <c r="B220" s="24" t="s">
        <v>166</v>
      </c>
      <c r="C220" s="24" t="s">
        <v>67</v>
      </c>
      <c r="D220" s="24" t="s">
        <v>46</v>
      </c>
      <c r="E220" s="8">
        <f>E221+E222</f>
        <v>11245122.6</v>
      </c>
      <c r="F220" s="8">
        <f>F221+F222</f>
        <v>6362553.79</v>
      </c>
      <c r="G220" s="8">
        <f>G221+G222</f>
        <v>6362553.79</v>
      </c>
      <c r="H220" s="95">
        <f>E220-G220</f>
        <v>4882568.8099999996</v>
      </c>
      <c r="I220" s="95"/>
      <c r="J220" s="95"/>
      <c r="K220" s="95"/>
      <c r="L220" s="95"/>
      <c r="M220" s="95"/>
      <c r="N220" s="9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1:109" s="28" customFormat="1" ht="25.5" customHeight="1" x14ac:dyDescent="0.2">
      <c r="A221" s="9" t="s">
        <v>167</v>
      </c>
      <c r="B221" s="24" t="s">
        <v>168</v>
      </c>
      <c r="C221" s="24" t="s">
        <v>67</v>
      </c>
      <c r="D221" s="24" t="s">
        <v>46</v>
      </c>
      <c r="E221" s="77">
        <v>11245122.6</v>
      </c>
      <c r="F221" s="25">
        <v>6362553.79</v>
      </c>
      <c r="G221" s="59">
        <f>F221</f>
        <v>6362553.79</v>
      </c>
      <c r="H221" s="85">
        <f>E221-G221</f>
        <v>4882568.8099999996</v>
      </c>
      <c r="I221" s="85"/>
      <c r="J221" s="85"/>
      <c r="K221" s="85"/>
      <c r="L221" s="85"/>
      <c r="M221" s="85"/>
      <c r="N221" s="8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1:109" s="28" customFormat="1" ht="25.5" customHeight="1" x14ac:dyDescent="0.2">
      <c r="A222" s="9" t="s">
        <v>169</v>
      </c>
      <c r="B222" s="24" t="s">
        <v>170</v>
      </c>
      <c r="C222" s="24" t="s">
        <v>67</v>
      </c>
      <c r="D222" s="24" t="s">
        <v>46</v>
      </c>
      <c r="E222" s="25">
        <f>'[1]119-213 Б '!E20</f>
        <v>0</v>
      </c>
      <c r="F222" s="25">
        <v>0</v>
      </c>
      <c r="G222" s="25">
        <v>0</v>
      </c>
      <c r="H222" s="85">
        <v>0</v>
      </c>
      <c r="I222" s="85"/>
      <c r="J222" s="85"/>
      <c r="K222" s="85"/>
      <c r="L222" s="85"/>
      <c r="M222" s="85"/>
      <c r="N222" s="8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1:109" s="28" customFormat="1" ht="25.5" customHeight="1" x14ac:dyDescent="0.2">
      <c r="A223" s="9" t="s">
        <v>5</v>
      </c>
      <c r="B223" s="24" t="s">
        <v>171</v>
      </c>
      <c r="C223" s="24" t="s">
        <v>67</v>
      </c>
      <c r="D223" s="58" t="s">
        <v>23</v>
      </c>
      <c r="E223" s="25">
        <v>0</v>
      </c>
      <c r="F223" s="25">
        <v>0</v>
      </c>
      <c r="G223" s="25">
        <v>0</v>
      </c>
      <c r="H223" s="85">
        <v>0</v>
      </c>
      <c r="I223" s="85"/>
      <c r="J223" s="85"/>
      <c r="K223" s="85"/>
      <c r="L223" s="85"/>
      <c r="M223" s="85"/>
      <c r="N223" s="8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 s="28" customFormat="1" ht="30.75" customHeight="1" x14ac:dyDescent="0.2">
      <c r="A224" s="9" t="s">
        <v>34</v>
      </c>
      <c r="B224" s="24" t="s">
        <v>172</v>
      </c>
      <c r="C224" s="24" t="s">
        <v>173</v>
      </c>
      <c r="D224" s="24"/>
      <c r="E224" s="25">
        <v>0</v>
      </c>
      <c r="F224" s="25">
        <v>0</v>
      </c>
      <c r="G224" s="25">
        <v>0</v>
      </c>
      <c r="H224" s="85">
        <v>0</v>
      </c>
      <c r="I224" s="85"/>
      <c r="J224" s="85"/>
      <c r="K224" s="85"/>
      <c r="L224" s="85"/>
      <c r="M224" s="85"/>
      <c r="N224" s="8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1:109" s="28" customFormat="1" ht="25.5" customHeight="1" x14ac:dyDescent="0.2">
      <c r="A225" s="9" t="s">
        <v>174</v>
      </c>
      <c r="B225" s="24" t="s">
        <v>175</v>
      </c>
      <c r="C225" s="24" t="s">
        <v>176</v>
      </c>
      <c r="D225" s="24"/>
      <c r="E225" s="8">
        <f>E226+E227+E228</f>
        <v>5000</v>
      </c>
      <c r="F225" s="8">
        <f>F226+F227+F228+F229+F230</f>
        <v>0</v>
      </c>
      <c r="G225" s="8">
        <f>G226+G227+G228+G229+G230</f>
        <v>0</v>
      </c>
      <c r="H225" s="95">
        <f>E225-G225</f>
        <v>5000</v>
      </c>
      <c r="I225" s="95"/>
      <c r="J225" s="95"/>
      <c r="K225" s="95"/>
      <c r="L225" s="95"/>
      <c r="M225" s="95"/>
      <c r="N225" s="9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 s="28" customFormat="1" ht="25.5" customHeight="1" x14ac:dyDescent="0.2">
      <c r="A226" s="9" t="s">
        <v>177</v>
      </c>
      <c r="B226" s="24" t="s">
        <v>178</v>
      </c>
      <c r="C226" s="24" t="s">
        <v>69</v>
      </c>
      <c r="D226" s="24" t="s">
        <v>47</v>
      </c>
      <c r="E226" s="25">
        <f>'[1]851-291 имущ Б'!E22</f>
        <v>0</v>
      </c>
      <c r="F226" s="25">
        <v>0</v>
      </c>
      <c r="G226" s="25">
        <v>0</v>
      </c>
      <c r="H226" s="85">
        <v>0</v>
      </c>
      <c r="I226" s="85"/>
      <c r="J226" s="85"/>
      <c r="K226" s="85"/>
      <c r="L226" s="85"/>
      <c r="M226" s="85"/>
      <c r="N226" s="8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 s="28" customFormat="1" ht="25.5" customHeight="1" x14ac:dyDescent="0.2">
      <c r="A227" s="9" t="s">
        <v>16</v>
      </c>
      <c r="B227" s="24" t="s">
        <v>179</v>
      </c>
      <c r="C227" s="24" t="s">
        <v>69</v>
      </c>
      <c r="D227" s="24" t="s">
        <v>47</v>
      </c>
      <c r="E227" s="25">
        <f>'[1]851-291 земля Б'!E22</f>
        <v>0</v>
      </c>
      <c r="F227" s="25">
        <v>0</v>
      </c>
      <c r="G227" s="25">
        <v>0</v>
      </c>
      <c r="H227" s="85">
        <v>0</v>
      </c>
      <c r="I227" s="85"/>
      <c r="J227" s="85"/>
      <c r="K227" s="85"/>
      <c r="L227" s="85"/>
      <c r="M227" s="85"/>
      <c r="N227" s="8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 s="28" customFormat="1" ht="36.75" customHeight="1" x14ac:dyDescent="0.2">
      <c r="A228" s="9" t="s">
        <v>180</v>
      </c>
      <c r="B228" s="24" t="s">
        <v>181</v>
      </c>
      <c r="C228" s="24" t="s">
        <v>70</v>
      </c>
      <c r="D228" s="24" t="s">
        <v>47</v>
      </c>
      <c r="E228" s="25">
        <v>5000</v>
      </c>
      <c r="F228" s="25">
        <v>0</v>
      </c>
      <c r="G228" s="25">
        <f>F228</f>
        <v>0</v>
      </c>
      <c r="H228" s="85">
        <f>E228-G228</f>
        <v>5000</v>
      </c>
      <c r="I228" s="85"/>
      <c r="J228" s="85"/>
      <c r="K228" s="85"/>
      <c r="L228" s="85"/>
      <c r="M228" s="85"/>
      <c r="N228" s="8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1:109" s="28" customFormat="1" ht="33.75" customHeight="1" x14ac:dyDescent="0.2">
      <c r="A229" s="9" t="s">
        <v>182</v>
      </c>
      <c r="B229" s="24" t="s">
        <v>181</v>
      </c>
      <c r="C229" s="24" t="s">
        <v>70</v>
      </c>
      <c r="D229" s="24" t="s">
        <v>47</v>
      </c>
      <c r="E229" s="25">
        <v>0</v>
      </c>
      <c r="F229" s="25">
        <v>0</v>
      </c>
      <c r="G229" s="25">
        <v>0</v>
      </c>
      <c r="H229" s="85">
        <v>0</v>
      </c>
      <c r="I229" s="85"/>
      <c r="J229" s="85"/>
      <c r="K229" s="85"/>
      <c r="L229" s="85"/>
      <c r="M229" s="85"/>
      <c r="N229" s="8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1:109" s="28" customFormat="1" ht="40.5" customHeight="1" x14ac:dyDescent="0.2">
      <c r="A230" s="9" t="s">
        <v>183</v>
      </c>
      <c r="B230" s="24" t="s">
        <v>184</v>
      </c>
      <c r="C230" s="24" t="s">
        <v>71</v>
      </c>
      <c r="D230" s="24" t="s">
        <v>47</v>
      </c>
      <c r="E230" s="25">
        <f>'[1]853-291негатив Б'!E22</f>
        <v>0</v>
      </c>
      <c r="F230" s="25">
        <v>0</v>
      </c>
      <c r="G230" s="25">
        <v>0</v>
      </c>
      <c r="H230" s="85">
        <v>0</v>
      </c>
      <c r="I230" s="85"/>
      <c r="J230" s="85"/>
      <c r="K230" s="85"/>
      <c r="L230" s="85"/>
      <c r="M230" s="85"/>
      <c r="N230" s="8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1:109" s="28" customFormat="1" ht="25.5" customHeight="1" x14ac:dyDescent="0.2">
      <c r="A231" s="9" t="s">
        <v>185</v>
      </c>
      <c r="B231" s="24" t="s">
        <v>186</v>
      </c>
      <c r="C231" s="24" t="s">
        <v>96</v>
      </c>
      <c r="D231" s="24"/>
      <c r="E231" s="25">
        <v>0</v>
      </c>
      <c r="F231" s="25">
        <v>0</v>
      </c>
      <c r="G231" s="25">
        <v>0</v>
      </c>
      <c r="H231" s="85">
        <v>0</v>
      </c>
      <c r="I231" s="85"/>
      <c r="J231" s="85"/>
      <c r="K231" s="85"/>
      <c r="L231" s="85"/>
      <c r="M231" s="85"/>
      <c r="N231" s="8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 s="28" customFormat="1" ht="25.5" customHeight="1" x14ac:dyDescent="0.2">
      <c r="A232" s="9" t="s">
        <v>187</v>
      </c>
      <c r="B232" s="24" t="s">
        <v>188</v>
      </c>
      <c r="C232" s="24" t="s">
        <v>96</v>
      </c>
      <c r="D232" s="24"/>
      <c r="E232" s="8">
        <f>E233</f>
        <v>0</v>
      </c>
      <c r="F232" s="8">
        <f>F233</f>
        <v>0</v>
      </c>
      <c r="G232" s="8">
        <f>G233</f>
        <v>0</v>
      </c>
      <c r="H232" s="95">
        <v>0</v>
      </c>
      <c r="I232" s="95"/>
      <c r="J232" s="95"/>
      <c r="K232" s="95"/>
      <c r="L232" s="95"/>
      <c r="M232" s="95"/>
      <c r="N232" s="9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 s="28" customFormat="1" ht="25.5" customHeight="1" x14ac:dyDescent="0.2">
      <c r="A233" s="9" t="s">
        <v>189</v>
      </c>
      <c r="B233" s="24" t="s">
        <v>190</v>
      </c>
      <c r="C233" s="24" t="s">
        <v>191</v>
      </c>
      <c r="D233" s="24"/>
      <c r="E233" s="25">
        <v>0</v>
      </c>
      <c r="F233" s="25">
        <v>0</v>
      </c>
      <c r="G233" s="25">
        <v>0</v>
      </c>
      <c r="H233" s="85">
        <v>0</v>
      </c>
      <c r="I233" s="85"/>
      <c r="J233" s="85"/>
      <c r="K233" s="85"/>
      <c r="L233" s="85"/>
      <c r="M233" s="85"/>
      <c r="N233" s="8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 s="28" customFormat="1" ht="25.5" customHeight="1" x14ac:dyDescent="0.2">
      <c r="A234" s="9" t="s">
        <v>192</v>
      </c>
      <c r="B234" s="24" t="s">
        <v>193</v>
      </c>
      <c r="C234" s="24" t="s">
        <v>96</v>
      </c>
      <c r="D234" s="24"/>
      <c r="E234" s="8">
        <f>E235+E236+E237+E238</f>
        <v>1285040.75</v>
      </c>
      <c r="F234" s="8">
        <f>F235+F236+F237+F238</f>
        <v>422002.71</v>
      </c>
      <c r="G234" s="8">
        <f>G235+G236+G237+G238</f>
        <v>422002.71</v>
      </c>
      <c r="H234" s="95">
        <f>E234-G234</f>
        <v>863038.04</v>
      </c>
      <c r="I234" s="95"/>
      <c r="J234" s="95"/>
      <c r="K234" s="95"/>
      <c r="L234" s="95"/>
      <c r="M234" s="95"/>
      <c r="N234" s="9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 s="28" customFormat="1" ht="41.25" customHeight="1" x14ac:dyDescent="0.2">
      <c r="A235" s="9" t="s">
        <v>194</v>
      </c>
      <c r="B235" s="24" t="s">
        <v>195</v>
      </c>
      <c r="C235" s="24" t="s">
        <v>196</v>
      </c>
      <c r="D235" s="24"/>
      <c r="E235" s="25">
        <v>0</v>
      </c>
      <c r="F235" s="25">
        <v>0</v>
      </c>
      <c r="G235" s="25">
        <v>0</v>
      </c>
      <c r="H235" s="85">
        <v>0</v>
      </c>
      <c r="I235" s="85"/>
      <c r="J235" s="85"/>
      <c r="K235" s="85"/>
      <c r="L235" s="85"/>
      <c r="M235" s="85"/>
      <c r="N235" s="8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 s="28" customFormat="1" ht="28.5" customHeight="1" x14ac:dyDescent="0.2">
      <c r="A236" s="9" t="s">
        <v>197</v>
      </c>
      <c r="B236" s="24" t="s">
        <v>198</v>
      </c>
      <c r="C236" s="24" t="s">
        <v>199</v>
      </c>
      <c r="D236" s="24"/>
      <c r="E236" s="25">
        <v>0</v>
      </c>
      <c r="F236" s="25">
        <v>0</v>
      </c>
      <c r="G236" s="25">
        <v>0</v>
      </c>
      <c r="H236" s="85">
        <v>0</v>
      </c>
      <c r="I236" s="85"/>
      <c r="J236" s="85"/>
      <c r="K236" s="85"/>
      <c r="L236" s="85"/>
      <c r="M236" s="85"/>
      <c r="N236" s="8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 s="28" customFormat="1" ht="40.5" customHeight="1" x14ac:dyDescent="0.2">
      <c r="A237" s="9" t="s">
        <v>200</v>
      </c>
      <c r="B237" s="24" t="s">
        <v>201</v>
      </c>
      <c r="C237" s="24" t="s">
        <v>77</v>
      </c>
      <c r="D237" s="24"/>
      <c r="E237" s="25">
        <v>0</v>
      </c>
      <c r="F237" s="25">
        <v>0</v>
      </c>
      <c r="G237" s="25">
        <v>0</v>
      </c>
      <c r="H237" s="85">
        <v>0</v>
      </c>
      <c r="I237" s="85"/>
      <c r="J237" s="85"/>
      <c r="K237" s="85"/>
      <c r="L237" s="85"/>
      <c r="M237" s="85"/>
      <c r="N237" s="8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 s="28" customFormat="1" ht="25.5" customHeight="1" x14ac:dyDescent="0.2">
      <c r="A238" s="9" t="s">
        <v>202</v>
      </c>
      <c r="B238" s="24" t="s">
        <v>203</v>
      </c>
      <c r="C238" s="24" t="s">
        <v>22</v>
      </c>
      <c r="D238" s="3"/>
      <c r="E238" s="8">
        <f>E239+E240+E241+E247+E248+E249+E250+E251+E252+E253+E254</f>
        <v>1285040.75</v>
      </c>
      <c r="F238" s="8">
        <f>F239+F240+F241+F247+F248+F249+F250+F251+F252+F253+F254</f>
        <v>422002.71</v>
      </c>
      <c r="G238" s="8">
        <f>G239+G240+G241+G247+G248+G249+G250+G251+G252+G253+G254</f>
        <v>422002.71</v>
      </c>
      <c r="H238" s="95">
        <f>E238-G238</f>
        <v>863038.04</v>
      </c>
      <c r="I238" s="95"/>
      <c r="J238" s="95"/>
      <c r="K238" s="95"/>
      <c r="L238" s="95"/>
      <c r="M238" s="95"/>
      <c r="N238" s="9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 s="28" customFormat="1" ht="25.5" customHeight="1" x14ac:dyDescent="0.2">
      <c r="A239" s="9" t="s">
        <v>2</v>
      </c>
      <c r="B239" s="24" t="s">
        <v>203</v>
      </c>
      <c r="C239" s="24" t="s">
        <v>22</v>
      </c>
      <c r="D239" s="24" t="s">
        <v>48</v>
      </c>
      <c r="E239" s="25">
        <f>'[1]244-221 Б '!B40</f>
        <v>0</v>
      </c>
      <c r="F239" s="25">
        <v>0</v>
      </c>
      <c r="G239" s="25">
        <v>0</v>
      </c>
      <c r="H239" s="85">
        <v>0</v>
      </c>
      <c r="I239" s="85"/>
      <c r="J239" s="85"/>
      <c r="K239" s="85"/>
      <c r="L239" s="85"/>
      <c r="M239" s="85"/>
      <c r="N239" s="8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 s="28" customFormat="1" ht="25.5" customHeight="1" x14ac:dyDescent="0.2">
      <c r="A240" s="9" t="s">
        <v>3</v>
      </c>
      <c r="B240" s="24" t="s">
        <v>203</v>
      </c>
      <c r="C240" s="24" t="s">
        <v>22</v>
      </c>
      <c r="D240" s="24" t="s">
        <v>49</v>
      </c>
      <c r="E240" s="25">
        <v>0</v>
      </c>
      <c r="F240" s="25">
        <v>0</v>
      </c>
      <c r="G240" s="25">
        <v>0</v>
      </c>
      <c r="H240" s="85">
        <v>0</v>
      </c>
      <c r="I240" s="85"/>
      <c r="J240" s="85"/>
      <c r="K240" s="85"/>
      <c r="L240" s="85"/>
      <c r="M240" s="85"/>
      <c r="N240" s="8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 s="28" customFormat="1" ht="25.5" customHeight="1" x14ac:dyDescent="0.2">
      <c r="A241" s="9" t="s">
        <v>36</v>
      </c>
      <c r="B241" s="24" t="s">
        <v>203</v>
      </c>
      <c r="C241" s="65" t="s">
        <v>274</v>
      </c>
      <c r="D241" s="24" t="s">
        <v>50</v>
      </c>
      <c r="E241" s="8">
        <f>E242+E243+E244+E245+E246</f>
        <v>309600.11000000004</v>
      </c>
      <c r="F241" s="8">
        <f>F242+F243+F244+F245+F246</f>
        <v>0</v>
      </c>
      <c r="G241" s="8">
        <f>G242+G243+G244+G245+G246</f>
        <v>0</v>
      </c>
      <c r="H241" s="95">
        <f>E241-G241</f>
        <v>309600.11000000004</v>
      </c>
      <c r="I241" s="95"/>
      <c r="J241" s="95"/>
      <c r="K241" s="95"/>
      <c r="L241" s="95"/>
      <c r="M241" s="95"/>
      <c r="N241" s="9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 s="28" customFormat="1" ht="25.5" customHeight="1" x14ac:dyDescent="0.2">
      <c r="A242" s="9" t="s">
        <v>6</v>
      </c>
      <c r="B242" s="24" t="s">
        <v>204</v>
      </c>
      <c r="C242" s="24" t="s">
        <v>22</v>
      </c>
      <c r="D242" s="24" t="s">
        <v>7</v>
      </c>
      <c r="E242" s="25">
        <f>'[1]244-223 Б '!G12</f>
        <v>0</v>
      </c>
      <c r="F242" s="25">
        <f>'[1]244-223 Б '!J12</f>
        <v>0</v>
      </c>
      <c r="G242" s="25">
        <f>'[1]244-223 Б '!M12</f>
        <v>0</v>
      </c>
      <c r="H242" s="85">
        <v>0</v>
      </c>
      <c r="I242" s="85"/>
      <c r="J242" s="85"/>
      <c r="K242" s="85"/>
      <c r="L242" s="85"/>
      <c r="M242" s="85"/>
      <c r="N242" s="8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 s="28" customFormat="1" ht="25.5" customHeight="1" x14ac:dyDescent="0.2">
      <c r="A243" s="9" t="s">
        <v>8</v>
      </c>
      <c r="B243" s="24" t="s">
        <v>205</v>
      </c>
      <c r="C243" s="65" t="s">
        <v>279</v>
      </c>
      <c r="D243" s="72" t="s">
        <v>11</v>
      </c>
      <c r="E243" s="25">
        <v>70506.710000000006</v>
      </c>
      <c r="F243" s="25">
        <v>0</v>
      </c>
      <c r="G243" s="25">
        <f>F243</f>
        <v>0</v>
      </c>
      <c r="H243" s="85">
        <f>E243-G243</f>
        <v>70506.710000000006</v>
      </c>
      <c r="I243" s="85"/>
      <c r="J243" s="85"/>
      <c r="K243" s="85"/>
      <c r="L243" s="85"/>
      <c r="M243" s="85"/>
      <c r="N243" s="8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 s="28" customFormat="1" ht="25.5" customHeight="1" x14ac:dyDescent="0.2">
      <c r="A244" s="9" t="s">
        <v>10</v>
      </c>
      <c r="B244" s="24" t="s">
        <v>206</v>
      </c>
      <c r="C244" s="65" t="s">
        <v>279</v>
      </c>
      <c r="D244" s="72" t="s">
        <v>15</v>
      </c>
      <c r="E244" s="25">
        <v>181242.2</v>
      </c>
      <c r="F244" s="25">
        <v>0</v>
      </c>
      <c r="G244" s="25">
        <f>F244</f>
        <v>0</v>
      </c>
      <c r="H244" s="85">
        <f>E244-G244</f>
        <v>181242.2</v>
      </c>
      <c r="I244" s="85"/>
      <c r="J244" s="85"/>
      <c r="K244" s="85"/>
      <c r="L244" s="85"/>
      <c r="M244" s="85"/>
      <c r="N244" s="8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 s="28" customFormat="1" ht="25.5" customHeight="1" x14ac:dyDescent="0.2">
      <c r="A245" s="9" t="s">
        <v>12</v>
      </c>
      <c r="B245" s="24" t="s">
        <v>207</v>
      </c>
      <c r="C245" s="24" t="s">
        <v>22</v>
      </c>
      <c r="D245" s="24" t="s">
        <v>13</v>
      </c>
      <c r="E245" s="25">
        <v>57851.199999999997</v>
      </c>
      <c r="F245" s="25">
        <v>0</v>
      </c>
      <c r="G245" s="66">
        <f>F245</f>
        <v>0</v>
      </c>
      <c r="H245" s="85">
        <f>E245-G245</f>
        <v>57851.199999999997</v>
      </c>
      <c r="I245" s="85"/>
      <c r="J245" s="85"/>
      <c r="K245" s="85"/>
      <c r="L245" s="85"/>
      <c r="M245" s="85"/>
      <c r="N245" s="8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 s="28" customFormat="1" ht="25.5" customHeight="1" x14ac:dyDescent="0.2">
      <c r="A246" s="9" t="s">
        <v>14</v>
      </c>
      <c r="B246" s="24" t="s">
        <v>208</v>
      </c>
      <c r="C246" s="24" t="s">
        <v>22</v>
      </c>
      <c r="D246" s="24" t="s">
        <v>15</v>
      </c>
      <c r="E246" s="25">
        <f>'[1]244-223 Б '!G30</f>
        <v>0</v>
      </c>
      <c r="F246" s="25">
        <f>'[1]244-223 Б '!J30</f>
        <v>0</v>
      </c>
      <c r="G246" s="25">
        <f>'[1]244-223 Б '!M30</f>
        <v>0</v>
      </c>
      <c r="H246" s="85">
        <v>0</v>
      </c>
      <c r="I246" s="85"/>
      <c r="J246" s="85"/>
      <c r="K246" s="85"/>
      <c r="L246" s="85"/>
      <c r="M246" s="85"/>
      <c r="N246" s="8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 s="28" customFormat="1" ht="43.5" customHeight="1" x14ac:dyDescent="0.2">
      <c r="A247" s="9" t="s">
        <v>37</v>
      </c>
      <c r="B247" s="24" t="s">
        <v>203</v>
      </c>
      <c r="C247" s="24" t="s">
        <v>22</v>
      </c>
      <c r="D247" s="24" t="s">
        <v>51</v>
      </c>
      <c r="E247" s="25">
        <v>0</v>
      </c>
      <c r="F247" s="25">
        <v>0</v>
      </c>
      <c r="G247" s="25">
        <v>0</v>
      </c>
      <c r="H247" s="85">
        <v>0</v>
      </c>
      <c r="I247" s="85"/>
      <c r="J247" s="85"/>
      <c r="K247" s="85"/>
      <c r="L247" s="85"/>
      <c r="M247" s="85"/>
      <c r="N247" s="8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 s="28" customFormat="1" ht="25.5" customHeight="1" x14ac:dyDescent="0.2">
      <c r="A248" s="9" t="s">
        <v>4</v>
      </c>
      <c r="B248" s="24" t="s">
        <v>203</v>
      </c>
      <c r="C248" s="24" t="s">
        <v>22</v>
      </c>
      <c r="D248" s="24" t="s">
        <v>52</v>
      </c>
      <c r="E248" s="25">
        <f>'[1]244-225 Б'!E47</f>
        <v>0</v>
      </c>
      <c r="F248" s="25">
        <f>'[1]244-225 Б'!F47</f>
        <v>0</v>
      </c>
      <c r="G248" s="25">
        <f>'[1]244-225 Б'!G47</f>
        <v>0</v>
      </c>
      <c r="H248" s="85">
        <v>0</v>
      </c>
      <c r="I248" s="85"/>
      <c r="J248" s="85"/>
      <c r="K248" s="85"/>
      <c r="L248" s="85"/>
      <c r="M248" s="85"/>
      <c r="N248" s="8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 s="28" customFormat="1" ht="25.5" customHeight="1" x14ac:dyDescent="0.2">
      <c r="A249" s="9" t="s">
        <v>5</v>
      </c>
      <c r="B249" s="24" t="s">
        <v>203</v>
      </c>
      <c r="C249" s="24" t="s">
        <v>22</v>
      </c>
      <c r="D249" s="24" t="s">
        <v>53</v>
      </c>
      <c r="E249" s="77">
        <v>171840</v>
      </c>
      <c r="F249" s="25">
        <v>0</v>
      </c>
      <c r="G249" s="25">
        <f>F249</f>
        <v>0</v>
      </c>
      <c r="H249" s="85">
        <f>E249-G249</f>
        <v>171840</v>
      </c>
      <c r="I249" s="85"/>
      <c r="J249" s="85"/>
      <c r="K249" s="85"/>
      <c r="L249" s="85"/>
      <c r="M249" s="85"/>
      <c r="N249" s="8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1:109" s="28" customFormat="1" ht="25.5" customHeight="1" x14ac:dyDescent="0.2">
      <c r="A250" s="9" t="s">
        <v>38</v>
      </c>
      <c r="B250" s="24" t="s">
        <v>203</v>
      </c>
      <c r="C250" s="24" t="s">
        <v>22</v>
      </c>
      <c r="D250" s="24" t="s">
        <v>54</v>
      </c>
      <c r="E250" s="77">
        <v>9000</v>
      </c>
      <c r="F250" s="73">
        <v>0</v>
      </c>
      <c r="G250" s="77">
        <f>F250</f>
        <v>0</v>
      </c>
      <c r="H250" s="85">
        <f>E250-G250</f>
        <v>9000</v>
      </c>
      <c r="I250" s="85"/>
      <c r="J250" s="85"/>
      <c r="K250" s="85"/>
      <c r="L250" s="85"/>
      <c r="M250" s="85"/>
      <c r="N250" s="8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1:109" s="28" customFormat="1" ht="24" customHeight="1" x14ac:dyDescent="0.2">
      <c r="A251" s="9" t="s">
        <v>39</v>
      </c>
      <c r="B251" s="24" t="s">
        <v>203</v>
      </c>
      <c r="C251" s="24" t="s">
        <v>22</v>
      </c>
      <c r="D251" s="24" t="s">
        <v>55</v>
      </c>
      <c r="E251" s="77">
        <f>'[1]244-228 Б'!E47</f>
        <v>0</v>
      </c>
      <c r="F251" s="25">
        <f>'[1]244-228 Б'!F47</f>
        <v>0</v>
      </c>
      <c r="G251" s="25">
        <f>'[1]244-228 Б'!G47</f>
        <v>0</v>
      </c>
      <c r="H251" s="82">
        <v>0</v>
      </c>
      <c r="I251" s="74"/>
      <c r="J251" s="74"/>
      <c r="K251" s="74"/>
      <c r="L251" s="74"/>
      <c r="M251" s="74"/>
      <c r="N251" s="7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1:109" s="28" customFormat="1" ht="25.5" customHeight="1" x14ac:dyDescent="0.2">
      <c r="A252" s="9" t="s">
        <v>40</v>
      </c>
      <c r="B252" s="24" t="s">
        <v>203</v>
      </c>
      <c r="C252" s="24" t="s">
        <v>22</v>
      </c>
      <c r="D252" s="24" t="s">
        <v>56</v>
      </c>
      <c r="E252" s="77">
        <f>'[1]244-229 Б'!E47</f>
        <v>0</v>
      </c>
      <c r="F252" s="25">
        <f>'[1]244-229 Б'!F47</f>
        <v>0</v>
      </c>
      <c r="G252" s="25">
        <f>'[1]244-229 Б'!G47</f>
        <v>0</v>
      </c>
      <c r="H252" s="85">
        <v>0</v>
      </c>
      <c r="I252" s="85"/>
      <c r="J252" s="85"/>
      <c r="K252" s="85"/>
      <c r="L252" s="85"/>
      <c r="M252" s="85"/>
      <c r="N252" s="8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 s="28" customFormat="1" ht="25.5" customHeight="1" x14ac:dyDescent="0.2">
      <c r="A253" s="9" t="s">
        <v>41</v>
      </c>
      <c r="B253" s="24" t="s">
        <v>203</v>
      </c>
      <c r="C253" s="24" t="s">
        <v>22</v>
      </c>
      <c r="D253" s="24" t="s">
        <v>57</v>
      </c>
      <c r="E253" s="77">
        <f>'[1]244-310 Б '!E47</f>
        <v>0</v>
      </c>
      <c r="F253" s="25">
        <f>'[1]244-310 Б '!F47</f>
        <v>0</v>
      </c>
      <c r="G253" s="25">
        <f>'[1]244-310 Б '!G47</f>
        <v>0</v>
      </c>
      <c r="H253" s="85">
        <v>0</v>
      </c>
      <c r="I253" s="85"/>
      <c r="J253" s="85"/>
      <c r="K253" s="85"/>
      <c r="L253" s="85"/>
      <c r="M253" s="85"/>
      <c r="N253" s="8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 s="28" customFormat="1" ht="25.5" customHeight="1" x14ac:dyDescent="0.2">
      <c r="A254" s="9" t="s">
        <v>42</v>
      </c>
      <c r="B254" s="24" t="s">
        <v>203</v>
      </c>
      <c r="C254" s="24" t="s">
        <v>22</v>
      </c>
      <c r="D254" s="24" t="s">
        <v>58</v>
      </c>
      <c r="E254" s="8">
        <f>E255+E256+E257+E258+E259+E260+E261+E262+E263</f>
        <v>794600.64</v>
      </c>
      <c r="F254" s="8">
        <f>F255+F256+F257+F258+F259+F260+F261+F262+F263</f>
        <v>422002.71</v>
      </c>
      <c r="G254" s="8">
        <f>G255+G256+G257+G258+G259+G260+G261+G262+G263</f>
        <v>422002.71</v>
      </c>
      <c r="H254" s="95">
        <f>E254-G254</f>
        <v>372597.93</v>
      </c>
      <c r="I254" s="95"/>
      <c r="J254" s="95"/>
      <c r="K254" s="95"/>
      <c r="L254" s="95"/>
      <c r="M254" s="95"/>
      <c r="N254" s="9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 s="28" customFormat="1" ht="25.5" customHeight="1" x14ac:dyDescent="0.2">
      <c r="A255" s="9" t="s">
        <v>209</v>
      </c>
      <c r="B255" s="24" t="s">
        <v>203</v>
      </c>
      <c r="C255" s="24" t="s">
        <v>22</v>
      </c>
      <c r="D255" s="24" t="s">
        <v>23</v>
      </c>
      <c r="E255" s="25">
        <f>'[1]244-341Б'!E20</f>
        <v>0</v>
      </c>
      <c r="F255" s="25">
        <v>0</v>
      </c>
      <c r="G255" s="25">
        <v>0</v>
      </c>
      <c r="H255" s="85">
        <v>0</v>
      </c>
      <c r="I255" s="85"/>
      <c r="J255" s="85"/>
      <c r="K255" s="85"/>
      <c r="L255" s="85"/>
      <c r="M255" s="85"/>
      <c r="N255" s="8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 s="28" customFormat="1" ht="25.5" customHeight="1" x14ac:dyDescent="0.2">
      <c r="A256" s="9" t="s">
        <v>24</v>
      </c>
      <c r="B256" s="24" t="s">
        <v>203</v>
      </c>
      <c r="C256" s="24" t="s">
        <v>22</v>
      </c>
      <c r="D256" s="24" t="s">
        <v>25</v>
      </c>
      <c r="E256" s="25">
        <v>0</v>
      </c>
      <c r="F256" s="25">
        <v>0</v>
      </c>
      <c r="G256" s="25">
        <v>0</v>
      </c>
      <c r="H256" s="85">
        <v>0</v>
      </c>
      <c r="I256" s="85"/>
      <c r="J256" s="85"/>
      <c r="K256" s="85"/>
      <c r="L256" s="85"/>
      <c r="M256" s="85"/>
      <c r="N256" s="8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 s="28" customFormat="1" ht="25.5" customHeight="1" x14ac:dyDescent="0.2">
      <c r="A257" s="9" t="s">
        <v>26</v>
      </c>
      <c r="B257" s="24" t="s">
        <v>203</v>
      </c>
      <c r="C257" s="24" t="s">
        <v>22</v>
      </c>
      <c r="D257" s="24" t="s">
        <v>27</v>
      </c>
      <c r="E257" s="25">
        <v>762038.64</v>
      </c>
      <c r="F257" s="25">
        <v>422002.71</v>
      </c>
      <c r="G257" s="25">
        <f>F257</f>
        <v>422002.71</v>
      </c>
      <c r="H257" s="85">
        <f>E257-G257</f>
        <v>340035.93</v>
      </c>
      <c r="I257" s="85"/>
      <c r="J257" s="85"/>
      <c r="K257" s="85"/>
      <c r="L257" s="85"/>
      <c r="M257" s="85"/>
      <c r="N257" s="8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 s="28" customFormat="1" ht="25.5" customHeight="1" x14ac:dyDescent="0.2">
      <c r="A258" s="9" t="s">
        <v>28</v>
      </c>
      <c r="B258" s="24" t="s">
        <v>203</v>
      </c>
      <c r="C258" s="24" t="s">
        <v>22</v>
      </c>
      <c r="D258" s="24" t="s">
        <v>29</v>
      </c>
      <c r="E258" s="25">
        <f>'[1]244-344 Б'!E47</f>
        <v>0</v>
      </c>
      <c r="F258" s="25">
        <f>'[1]244-344 Б'!F47</f>
        <v>0</v>
      </c>
      <c r="G258" s="25">
        <f>'[1]244-344 Б'!G47</f>
        <v>0</v>
      </c>
      <c r="H258" s="85">
        <v>0</v>
      </c>
      <c r="I258" s="85"/>
      <c r="J258" s="85"/>
      <c r="K258" s="85"/>
      <c r="L258" s="85"/>
      <c r="M258" s="85"/>
      <c r="N258" s="8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1:109" s="28" customFormat="1" ht="25.5" customHeight="1" x14ac:dyDescent="0.2">
      <c r="A259" s="9" t="s">
        <v>78</v>
      </c>
      <c r="B259" s="24" t="s">
        <v>203</v>
      </c>
      <c r="C259" s="24" t="s">
        <v>22</v>
      </c>
      <c r="D259" s="24" t="s">
        <v>30</v>
      </c>
      <c r="E259" s="25">
        <f>'[1]244-345 Б'!E47</f>
        <v>0</v>
      </c>
      <c r="F259" s="25">
        <f>'[1]244-345 Б'!F47</f>
        <v>0</v>
      </c>
      <c r="G259" s="25">
        <f>'[1]244-345 Б'!G47</f>
        <v>0</v>
      </c>
      <c r="H259" s="85">
        <v>0</v>
      </c>
      <c r="I259" s="85"/>
      <c r="J259" s="85"/>
      <c r="K259" s="85"/>
      <c r="L259" s="85"/>
      <c r="M259" s="85"/>
      <c r="N259" s="8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1:109" s="28" customFormat="1" ht="25.5" customHeight="1" x14ac:dyDescent="0.2">
      <c r="A260" s="9" t="s">
        <v>31</v>
      </c>
      <c r="B260" s="24" t="s">
        <v>203</v>
      </c>
      <c r="C260" s="24" t="s">
        <v>22</v>
      </c>
      <c r="D260" s="24" t="s">
        <v>32</v>
      </c>
      <c r="E260" s="25">
        <v>32562</v>
      </c>
      <c r="F260" s="25">
        <v>0</v>
      </c>
      <c r="G260" s="25">
        <f>F260</f>
        <v>0</v>
      </c>
      <c r="H260" s="85">
        <f>E260-G260</f>
        <v>32562</v>
      </c>
      <c r="I260" s="85"/>
      <c r="J260" s="85"/>
      <c r="K260" s="85"/>
      <c r="L260" s="85"/>
      <c r="M260" s="85"/>
      <c r="N260" s="8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1:109" ht="25.5" customHeight="1" x14ac:dyDescent="0.2">
      <c r="A261" s="9" t="s">
        <v>72</v>
      </c>
      <c r="B261" s="24" t="s">
        <v>203</v>
      </c>
      <c r="C261" s="24" t="s">
        <v>22</v>
      </c>
      <c r="D261" s="24" t="s">
        <v>33</v>
      </c>
      <c r="E261" s="25">
        <f>'[1]244-349 Б'!E47</f>
        <v>0</v>
      </c>
      <c r="F261" s="25">
        <f>'[1]244-349 Б'!F47</f>
        <v>0</v>
      </c>
      <c r="G261" s="25">
        <f>'[1]244-349 Б'!G47</f>
        <v>0</v>
      </c>
      <c r="H261" s="85">
        <v>0</v>
      </c>
      <c r="I261" s="85"/>
      <c r="J261" s="85"/>
      <c r="K261" s="85"/>
      <c r="L261" s="85"/>
      <c r="M261" s="85"/>
      <c r="N261" s="85"/>
    </row>
    <row r="262" spans="1:109" ht="42.75" customHeight="1" x14ac:dyDescent="0.2">
      <c r="A262" s="9" t="s">
        <v>210</v>
      </c>
      <c r="B262" s="24" t="s">
        <v>203</v>
      </c>
      <c r="C262" s="24" t="s">
        <v>22</v>
      </c>
      <c r="D262" s="24" t="s">
        <v>81</v>
      </c>
      <c r="E262" s="25">
        <f>'[1]244-352 Б '!E47</f>
        <v>0</v>
      </c>
      <c r="F262" s="25">
        <f>'[1]244-352 Б '!F47</f>
        <v>0</v>
      </c>
      <c r="G262" s="25">
        <f>'[1]244-352 Б '!G47</f>
        <v>0</v>
      </c>
      <c r="H262" s="85">
        <v>0</v>
      </c>
      <c r="I262" s="85"/>
      <c r="J262" s="85"/>
      <c r="K262" s="85"/>
      <c r="L262" s="85"/>
      <c r="M262" s="85"/>
      <c r="N262" s="85"/>
    </row>
    <row r="263" spans="1:109" ht="49.5" customHeight="1" x14ac:dyDescent="0.2">
      <c r="A263" s="9" t="s">
        <v>211</v>
      </c>
      <c r="B263" s="24" t="s">
        <v>203</v>
      </c>
      <c r="C263" s="24" t="s">
        <v>22</v>
      </c>
      <c r="D263" s="24" t="s">
        <v>82</v>
      </c>
      <c r="E263" s="25">
        <f>'[1]244-353 Б '!E47</f>
        <v>0</v>
      </c>
      <c r="F263" s="25">
        <f>'[1]244-353 Б '!F47</f>
        <v>0</v>
      </c>
      <c r="G263" s="25">
        <f>'[1]244-353 Б '!G47</f>
        <v>0</v>
      </c>
      <c r="H263" s="85">
        <v>0</v>
      </c>
      <c r="I263" s="85"/>
      <c r="J263" s="85"/>
      <c r="K263" s="85"/>
      <c r="L263" s="85"/>
      <c r="M263" s="85"/>
      <c r="N263" s="85"/>
    </row>
    <row r="264" spans="1:109" s="28" customFormat="1" ht="39.75" customHeight="1" x14ac:dyDescent="0.2">
      <c r="A264" s="67" t="s">
        <v>212</v>
      </c>
      <c r="B264" s="68" t="s">
        <v>151</v>
      </c>
      <c r="C264" s="68" t="s">
        <v>96</v>
      </c>
      <c r="D264" s="68"/>
      <c r="E264" s="69">
        <f>E265+E266+E267+E268+E269+E270+E272+E275+E276+E277+E283+E284+E286</f>
        <v>6359688.1299999999</v>
      </c>
      <c r="F264" s="69">
        <f>F265+F266+F267+F268+F269+F270+F272+F275+F276+F277+F283+F284+F286</f>
        <v>4915959.54</v>
      </c>
      <c r="G264" s="69">
        <f>G265+G266+G267+G268+G269+G270+G272+G275+G276+G277+G283+G284+G286</f>
        <v>4913868</v>
      </c>
      <c r="H264" s="106">
        <f>F264-G264</f>
        <v>2091.5400000000373</v>
      </c>
      <c r="I264" s="106"/>
      <c r="J264" s="106"/>
      <c r="K264" s="106"/>
      <c r="L264" s="106"/>
      <c r="M264" s="106"/>
      <c r="N264" s="10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1:109" s="28" customFormat="1" ht="25.5" customHeight="1" x14ac:dyDescent="0.2">
      <c r="A265" s="9" t="s">
        <v>153</v>
      </c>
      <c r="B265" s="24" t="s">
        <v>154</v>
      </c>
      <c r="C265" s="24" t="s">
        <v>65</v>
      </c>
      <c r="D265" s="24" t="s">
        <v>43</v>
      </c>
      <c r="E265" s="25">
        <v>1702383.75</v>
      </c>
      <c r="F265" s="25">
        <v>1702383.75</v>
      </c>
      <c r="G265" s="25">
        <f>F265</f>
        <v>1702383.75</v>
      </c>
      <c r="H265" s="85">
        <v>0</v>
      </c>
      <c r="I265" s="85"/>
      <c r="J265" s="85"/>
      <c r="K265" s="85"/>
      <c r="L265" s="85"/>
      <c r="M265" s="85"/>
      <c r="N265" s="8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1:109" s="28" customFormat="1" ht="25.5" customHeight="1" x14ac:dyDescent="0.2">
      <c r="A266" s="9" t="s">
        <v>35</v>
      </c>
      <c r="B266" s="24" t="s">
        <v>155</v>
      </c>
      <c r="C266" s="24" t="s">
        <v>65</v>
      </c>
      <c r="D266" s="24" t="s">
        <v>44</v>
      </c>
      <c r="E266" s="25">
        <v>0</v>
      </c>
      <c r="F266" s="25">
        <f>'[1]111-266 Вн ГЗ'!F19</f>
        <v>0</v>
      </c>
      <c r="G266" s="25">
        <f>'[1]111-266 Вн ГЗ'!G19</f>
        <v>0</v>
      </c>
      <c r="H266" s="85">
        <v>0</v>
      </c>
      <c r="I266" s="85"/>
      <c r="J266" s="85"/>
      <c r="K266" s="85"/>
      <c r="L266" s="85"/>
      <c r="M266" s="85"/>
      <c r="N266" s="8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1:109" s="28" customFormat="1" ht="25.5" customHeight="1" x14ac:dyDescent="0.2">
      <c r="A267" s="9" t="s">
        <v>156</v>
      </c>
      <c r="B267" s="24" t="s">
        <v>157</v>
      </c>
      <c r="C267" s="24" t="s">
        <v>66</v>
      </c>
      <c r="D267" s="24" t="s">
        <v>45</v>
      </c>
      <c r="E267" s="25">
        <v>21000</v>
      </c>
      <c r="F267" s="25">
        <v>500</v>
      </c>
      <c r="G267" s="25">
        <f>F267</f>
        <v>500</v>
      </c>
      <c r="H267" s="85">
        <v>0</v>
      </c>
      <c r="I267" s="85"/>
      <c r="J267" s="85"/>
      <c r="K267" s="85"/>
      <c r="L267" s="85"/>
      <c r="M267" s="85"/>
      <c r="N267" s="8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1:109" s="31" customFormat="1" ht="25.5" customHeight="1" x14ac:dyDescent="0.2">
      <c r="A268" s="9" t="s">
        <v>158</v>
      </c>
      <c r="B268" s="24" t="s">
        <v>159</v>
      </c>
      <c r="C268" s="24" t="s">
        <v>66</v>
      </c>
      <c r="D268" s="24" t="s">
        <v>160</v>
      </c>
      <c r="E268" s="25">
        <f>'[1]112-214 ВнГЗ'!E17</f>
        <v>0</v>
      </c>
      <c r="F268" s="25">
        <f>'[1]112-214 ВнГЗ'!F17</f>
        <v>0</v>
      </c>
      <c r="G268" s="25">
        <f>'[1]112-214 ВнГЗ'!G17</f>
        <v>0</v>
      </c>
      <c r="H268" s="85">
        <v>0</v>
      </c>
      <c r="I268" s="85"/>
      <c r="J268" s="85"/>
      <c r="K268" s="85"/>
      <c r="L268" s="85"/>
      <c r="M268" s="85"/>
      <c r="N268" s="85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</row>
    <row r="269" spans="1:109" s="28" customFormat="1" ht="25.5" customHeight="1" x14ac:dyDescent="0.2">
      <c r="A269" s="9" t="s">
        <v>5</v>
      </c>
      <c r="B269" s="24" t="s">
        <v>161</v>
      </c>
      <c r="C269" s="24" t="s">
        <v>66</v>
      </c>
      <c r="D269" s="24" t="s">
        <v>53</v>
      </c>
      <c r="E269" s="25">
        <v>0</v>
      </c>
      <c r="F269" s="25">
        <v>0</v>
      </c>
      <c r="G269" s="25">
        <f>F269</f>
        <v>0</v>
      </c>
      <c r="H269" s="85">
        <v>0</v>
      </c>
      <c r="I269" s="85"/>
      <c r="J269" s="85"/>
      <c r="K269" s="85"/>
      <c r="L269" s="85"/>
      <c r="M269" s="85"/>
      <c r="N269" s="8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1:109" s="28" customFormat="1" ht="25.5" customHeight="1" x14ac:dyDescent="0.2">
      <c r="A270" s="9" t="s">
        <v>35</v>
      </c>
      <c r="B270" s="24" t="s">
        <v>162</v>
      </c>
      <c r="C270" s="24" t="s">
        <v>66</v>
      </c>
      <c r="D270" s="24" t="s">
        <v>44</v>
      </c>
      <c r="E270" s="25">
        <v>0</v>
      </c>
      <c r="F270" s="25">
        <v>0</v>
      </c>
      <c r="G270" s="25">
        <f>F270</f>
        <v>0</v>
      </c>
      <c r="H270" s="85">
        <v>0</v>
      </c>
      <c r="I270" s="85"/>
      <c r="J270" s="85"/>
      <c r="K270" s="85"/>
      <c r="L270" s="85"/>
      <c r="M270" s="85"/>
      <c r="N270" s="8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1:109" s="28" customFormat="1" ht="25.5" customHeight="1" x14ac:dyDescent="0.2">
      <c r="A271" s="9" t="s">
        <v>156</v>
      </c>
      <c r="B271" s="24" t="s">
        <v>163</v>
      </c>
      <c r="C271" s="24" t="s">
        <v>164</v>
      </c>
      <c r="D271" s="18"/>
      <c r="E271" s="64">
        <v>0</v>
      </c>
      <c r="F271" s="64">
        <v>0</v>
      </c>
      <c r="G271" s="64">
        <v>0</v>
      </c>
      <c r="H271" s="85">
        <v>0</v>
      </c>
      <c r="I271" s="85"/>
      <c r="J271" s="85"/>
      <c r="K271" s="85"/>
      <c r="L271" s="85"/>
      <c r="M271" s="85"/>
      <c r="N271" s="8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1:109" s="28" customFormat="1" ht="25.5" customHeight="1" x14ac:dyDescent="0.2">
      <c r="A272" s="9" t="s">
        <v>165</v>
      </c>
      <c r="B272" s="24" t="s">
        <v>166</v>
      </c>
      <c r="C272" s="24" t="s">
        <v>67</v>
      </c>
      <c r="D272" s="24" t="s">
        <v>46</v>
      </c>
      <c r="E272" s="8">
        <f>E273</f>
        <v>338616.25</v>
      </c>
      <c r="F272" s="8">
        <f>F273</f>
        <v>124785.15</v>
      </c>
      <c r="G272" s="8">
        <f>G273</f>
        <v>124785.15</v>
      </c>
      <c r="H272" s="95">
        <v>0</v>
      </c>
      <c r="I272" s="95"/>
      <c r="J272" s="95"/>
      <c r="K272" s="95"/>
      <c r="L272" s="95"/>
      <c r="M272" s="95"/>
      <c r="N272" s="9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1:109" s="28" customFormat="1" ht="25.5" customHeight="1" x14ac:dyDescent="0.2">
      <c r="A273" s="9" t="s">
        <v>167</v>
      </c>
      <c r="B273" s="24" t="s">
        <v>168</v>
      </c>
      <c r="C273" s="24" t="s">
        <v>67</v>
      </c>
      <c r="D273" s="24" t="s">
        <v>46</v>
      </c>
      <c r="E273" s="25">
        <v>338616.25</v>
      </c>
      <c r="F273" s="25">
        <v>124785.15</v>
      </c>
      <c r="G273" s="25">
        <f>F273</f>
        <v>124785.15</v>
      </c>
      <c r="H273" s="85">
        <v>0</v>
      </c>
      <c r="I273" s="85"/>
      <c r="J273" s="85"/>
      <c r="K273" s="85"/>
      <c r="L273" s="85"/>
      <c r="M273" s="85"/>
      <c r="N273" s="8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 s="28" customFormat="1" ht="25.5" customHeight="1" x14ac:dyDescent="0.2">
      <c r="A274" s="9" t="s">
        <v>169</v>
      </c>
      <c r="B274" s="24" t="s">
        <v>170</v>
      </c>
      <c r="C274" s="24" t="s">
        <v>67</v>
      </c>
      <c r="D274" s="24" t="s">
        <v>46</v>
      </c>
      <c r="E274" s="25">
        <f>'[1]119-213  Вн ГЗ'!E14</f>
        <v>0</v>
      </c>
      <c r="F274" s="25">
        <f>'[1]119-213  Вн ГЗ'!F14</f>
        <v>0</v>
      </c>
      <c r="G274" s="25">
        <f>'[1]119-213  Вн ГЗ'!G14</f>
        <v>0</v>
      </c>
      <c r="H274" s="85">
        <v>0</v>
      </c>
      <c r="I274" s="85"/>
      <c r="J274" s="85"/>
      <c r="K274" s="85"/>
      <c r="L274" s="85"/>
      <c r="M274" s="85"/>
      <c r="N274" s="8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 s="28" customFormat="1" ht="25.5" customHeight="1" x14ac:dyDescent="0.2">
      <c r="A275" s="9" t="s">
        <v>5</v>
      </c>
      <c r="B275" s="24" t="s">
        <v>171</v>
      </c>
      <c r="C275" s="24" t="s">
        <v>67</v>
      </c>
      <c r="D275" s="24" t="s">
        <v>53</v>
      </c>
      <c r="E275" s="25">
        <f>'[1]119-226 Вн ГЗ'!E19</f>
        <v>0</v>
      </c>
      <c r="F275" s="25">
        <f>'[1]119-226 Вн ГЗ'!F19</f>
        <v>0</v>
      </c>
      <c r="G275" s="25">
        <f>'[1]119-226 Вн ГЗ'!G19</f>
        <v>0</v>
      </c>
      <c r="H275" s="82">
        <v>0</v>
      </c>
      <c r="I275" s="74"/>
      <c r="J275" s="74"/>
      <c r="K275" s="74"/>
      <c r="L275" s="74"/>
      <c r="M275" s="74"/>
      <c r="N275" s="7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 s="28" customFormat="1" ht="25.5" customHeight="1" x14ac:dyDescent="0.2">
      <c r="A276" s="9" t="s">
        <v>34</v>
      </c>
      <c r="B276" s="24" t="s">
        <v>172</v>
      </c>
      <c r="C276" s="24" t="s">
        <v>173</v>
      </c>
      <c r="D276" s="24"/>
      <c r="E276" s="25">
        <v>0</v>
      </c>
      <c r="F276" s="25">
        <v>0</v>
      </c>
      <c r="G276" s="25">
        <v>0</v>
      </c>
      <c r="H276" s="85">
        <v>0</v>
      </c>
      <c r="I276" s="85"/>
      <c r="J276" s="85"/>
      <c r="K276" s="85"/>
      <c r="L276" s="85"/>
      <c r="M276" s="85"/>
      <c r="N276" s="8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 s="28" customFormat="1" ht="25.5" customHeight="1" x14ac:dyDescent="0.2">
      <c r="A277" s="9" t="s">
        <v>174</v>
      </c>
      <c r="B277" s="24" t="s">
        <v>175</v>
      </c>
      <c r="C277" s="24" t="s">
        <v>176</v>
      </c>
      <c r="D277" s="24"/>
      <c r="E277" s="8">
        <f>E278+E279+E280+E281+E282</f>
        <v>0</v>
      </c>
      <c r="F277" s="8">
        <f>F278+F279+F280+F281+F282</f>
        <v>0</v>
      </c>
      <c r="G277" s="8">
        <f>G278+G279+G280+G281+G282</f>
        <v>0</v>
      </c>
      <c r="H277" s="95">
        <v>0</v>
      </c>
      <c r="I277" s="95"/>
      <c r="J277" s="95"/>
      <c r="K277" s="95"/>
      <c r="L277" s="95"/>
      <c r="M277" s="95"/>
      <c r="N277" s="9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 s="28" customFormat="1" ht="25.5" customHeight="1" x14ac:dyDescent="0.2">
      <c r="A278" s="9" t="s">
        <v>177</v>
      </c>
      <c r="B278" s="24" t="s">
        <v>178</v>
      </c>
      <c r="C278" s="24" t="s">
        <v>69</v>
      </c>
      <c r="D278" s="24" t="s">
        <v>47</v>
      </c>
      <c r="E278" s="25">
        <f>'[1]851-291 имущ ВнГЗ'!E17</f>
        <v>0</v>
      </c>
      <c r="F278" s="25">
        <f>'[1]851-291 имущ ВнГЗ'!F17</f>
        <v>0</v>
      </c>
      <c r="G278" s="25">
        <f>'[1]851-291 имущ ВнГЗ'!G17</f>
        <v>0</v>
      </c>
      <c r="H278" s="85">
        <v>0</v>
      </c>
      <c r="I278" s="85"/>
      <c r="J278" s="85"/>
      <c r="K278" s="85"/>
      <c r="L278" s="85"/>
      <c r="M278" s="85"/>
      <c r="N278" s="8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 s="28" customFormat="1" ht="25.5" customHeight="1" x14ac:dyDescent="0.2">
      <c r="A279" s="9" t="s">
        <v>16</v>
      </c>
      <c r="B279" s="24" t="s">
        <v>179</v>
      </c>
      <c r="C279" s="24" t="s">
        <v>69</v>
      </c>
      <c r="D279" s="24" t="s">
        <v>47</v>
      </c>
      <c r="E279" s="25">
        <f>'[1]851-291 земля ВнГЗ'!E17</f>
        <v>0</v>
      </c>
      <c r="F279" s="25">
        <f>'[1]851-291 земля ВнГЗ'!F17</f>
        <v>0</v>
      </c>
      <c r="G279" s="25">
        <f>'[1]851-291 земля ВнГЗ'!G17</f>
        <v>0</v>
      </c>
      <c r="H279" s="85">
        <v>0</v>
      </c>
      <c r="I279" s="85"/>
      <c r="J279" s="85"/>
      <c r="K279" s="85"/>
      <c r="L279" s="85"/>
      <c r="M279" s="85"/>
      <c r="N279" s="8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 s="28" customFormat="1" ht="25.5" customHeight="1" x14ac:dyDescent="0.2">
      <c r="A280" s="9" t="s">
        <v>180</v>
      </c>
      <c r="B280" s="24" t="s">
        <v>181</v>
      </c>
      <c r="C280" s="24" t="s">
        <v>70</v>
      </c>
      <c r="D280" s="24" t="s">
        <v>47</v>
      </c>
      <c r="E280" s="25">
        <v>0</v>
      </c>
      <c r="F280" s="25">
        <v>0</v>
      </c>
      <c r="G280" s="25">
        <f>F280</f>
        <v>0</v>
      </c>
      <c r="H280" s="85">
        <v>0</v>
      </c>
      <c r="I280" s="85"/>
      <c r="J280" s="85"/>
      <c r="K280" s="85"/>
      <c r="L280" s="85"/>
      <c r="M280" s="85"/>
      <c r="N280" s="8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 s="28" customFormat="1" ht="25.5" customHeight="1" x14ac:dyDescent="0.2">
      <c r="A281" s="9" t="s">
        <v>182</v>
      </c>
      <c r="B281" s="24" t="s">
        <v>181</v>
      </c>
      <c r="C281" s="24" t="s">
        <v>70</v>
      </c>
      <c r="D281" s="24" t="s">
        <v>47</v>
      </c>
      <c r="E281" s="25"/>
      <c r="F281" s="25">
        <f>'[1]852-291пошл Б'!F17</f>
        <v>0</v>
      </c>
      <c r="G281" s="25">
        <f>'[1]852-291пошл Б'!G17</f>
        <v>0</v>
      </c>
      <c r="H281" s="85">
        <v>0</v>
      </c>
      <c r="I281" s="85"/>
      <c r="J281" s="85"/>
      <c r="K281" s="85"/>
      <c r="L281" s="85"/>
      <c r="M281" s="85"/>
      <c r="N281" s="8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 s="28" customFormat="1" ht="41.25" customHeight="1" x14ac:dyDescent="0.2">
      <c r="A282" s="9" t="s">
        <v>183</v>
      </c>
      <c r="B282" s="24" t="s">
        <v>184</v>
      </c>
      <c r="C282" s="24" t="s">
        <v>71</v>
      </c>
      <c r="D282" s="24" t="s">
        <v>47</v>
      </c>
      <c r="E282" s="25">
        <f>'[1]853-291негатив ВнГЗ'!E17</f>
        <v>0</v>
      </c>
      <c r="F282" s="25">
        <f>'[1]853-291негатив ВнГЗ'!F17</f>
        <v>0</v>
      </c>
      <c r="G282" s="25">
        <f>'[1]853-291негатив ВнГЗ'!G17</f>
        <v>0</v>
      </c>
      <c r="H282" s="82">
        <v>0</v>
      </c>
      <c r="I282" s="74"/>
      <c r="J282" s="74"/>
      <c r="K282" s="74"/>
      <c r="L282" s="74"/>
      <c r="M282" s="74"/>
      <c r="N282" s="7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1:109" s="28" customFormat="1" ht="25.5" customHeight="1" x14ac:dyDescent="0.2">
      <c r="A283" s="9" t="s">
        <v>185</v>
      </c>
      <c r="B283" s="24" t="s">
        <v>186</v>
      </c>
      <c r="C283" s="24" t="s">
        <v>96</v>
      </c>
      <c r="D283" s="24"/>
      <c r="E283" s="25">
        <v>0</v>
      </c>
      <c r="F283" s="25">
        <v>0</v>
      </c>
      <c r="G283" s="25">
        <v>0</v>
      </c>
      <c r="H283" s="85">
        <v>0</v>
      </c>
      <c r="I283" s="85"/>
      <c r="J283" s="85"/>
      <c r="K283" s="85"/>
      <c r="L283" s="85"/>
      <c r="M283" s="85"/>
      <c r="N283" s="8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1:109" s="28" customFormat="1" ht="25.5" customHeight="1" x14ac:dyDescent="0.2">
      <c r="A284" s="9" t="s">
        <v>187</v>
      </c>
      <c r="B284" s="24" t="s">
        <v>188</v>
      </c>
      <c r="C284" s="24" t="s">
        <v>96</v>
      </c>
      <c r="D284" s="24"/>
      <c r="E284" s="8">
        <f>E285</f>
        <v>0</v>
      </c>
      <c r="F284" s="8">
        <f>F285</f>
        <v>0</v>
      </c>
      <c r="G284" s="8">
        <f>G285</f>
        <v>0</v>
      </c>
      <c r="H284" s="95">
        <v>0</v>
      </c>
      <c r="I284" s="95"/>
      <c r="J284" s="95"/>
      <c r="K284" s="95"/>
      <c r="L284" s="95"/>
      <c r="M284" s="95"/>
      <c r="N284" s="9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1:109" s="28" customFormat="1" ht="25.5" customHeight="1" x14ac:dyDescent="0.2">
      <c r="A285" s="9" t="s">
        <v>189</v>
      </c>
      <c r="B285" s="24" t="s">
        <v>190</v>
      </c>
      <c r="C285" s="24" t="s">
        <v>191</v>
      </c>
      <c r="D285" s="24"/>
      <c r="E285" s="25">
        <v>0</v>
      </c>
      <c r="F285" s="25">
        <v>0</v>
      </c>
      <c r="G285" s="25">
        <v>0</v>
      </c>
      <c r="H285" s="85">
        <v>0</v>
      </c>
      <c r="I285" s="85"/>
      <c r="J285" s="85"/>
      <c r="K285" s="85"/>
      <c r="L285" s="85"/>
      <c r="M285" s="85"/>
      <c r="N285" s="8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1:109" s="28" customFormat="1" ht="25.5" customHeight="1" x14ac:dyDescent="0.2">
      <c r="A286" s="9" t="s">
        <v>213</v>
      </c>
      <c r="B286" s="24" t="s">
        <v>193</v>
      </c>
      <c r="C286" s="24" t="s">
        <v>96</v>
      </c>
      <c r="D286" s="24"/>
      <c r="E286" s="8">
        <f>E287+E288+E289+E290</f>
        <v>4297688.13</v>
      </c>
      <c r="F286" s="8">
        <f>F287+F288+F289+F290</f>
        <v>3088290.64</v>
      </c>
      <c r="G286" s="8">
        <f>G287+G288+G289+G290</f>
        <v>3086199.1</v>
      </c>
      <c r="H286" s="95">
        <v>0</v>
      </c>
      <c r="I286" s="95"/>
      <c r="J286" s="95"/>
      <c r="K286" s="95"/>
      <c r="L286" s="95"/>
      <c r="M286" s="95"/>
      <c r="N286" s="9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1:109" s="28" customFormat="1" ht="25.5" customHeight="1" x14ac:dyDescent="0.2">
      <c r="A287" s="9" t="s">
        <v>194</v>
      </c>
      <c r="B287" s="24" t="s">
        <v>195</v>
      </c>
      <c r="C287" s="24" t="s">
        <v>196</v>
      </c>
      <c r="D287" s="24"/>
      <c r="E287" s="25">
        <v>0</v>
      </c>
      <c r="F287" s="25">
        <v>0</v>
      </c>
      <c r="G287" s="25">
        <v>0</v>
      </c>
      <c r="H287" s="85">
        <v>0</v>
      </c>
      <c r="I287" s="85"/>
      <c r="J287" s="85"/>
      <c r="K287" s="85"/>
      <c r="L287" s="85"/>
      <c r="M287" s="85"/>
      <c r="N287" s="8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1:109" s="28" customFormat="1" ht="25.5" customHeight="1" x14ac:dyDescent="0.2">
      <c r="A288" s="9" t="s">
        <v>197</v>
      </c>
      <c r="B288" s="24" t="s">
        <v>198</v>
      </c>
      <c r="C288" s="24" t="s">
        <v>199</v>
      </c>
      <c r="D288" s="24"/>
      <c r="E288" s="25">
        <v>0</v>
      </c>
      <c r="F288" s="25">
        <v>0</v>
      </c>
      <c r="G288" s="25">
        <v>0</v>
      </c>
      <c r="H288" s="85">
        <v>0</v>
      </c>
      <c r="I288" s="85"/>
      <c r="J288" s="85"/>
      <c r="K288" s="85"/>
      <c r="L288" s="85"/>
      <c r="M288" s="85"/>
      <c r="N288" s="8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 s="28" customFormat="1" ht="25.5" customHeight="1" x14ac:dyDescent="0.2">
      <c r="A289" s="9" t="s">
        <v>200</v>
      </c>
      <c r="B289" s="24" t="s">
        <v>201</v>
      </c>
      <c r="C289" s="24" t="s">
        <v>77</v>
      </c>
      <c r="D289" s="24"/>
      <c r="E289" s="25">
        <v>0</v>
      </c>
      <c r="F289" s="25">
        <v>0</v>
      </c>
      <c r="G289" s="25">
        <v>0</v>
      </c>
      <c r="H289" s="85">
        <v>0</v>
      </c>
      <c r="I289" s="85"/>
      <c r="J289" s="85"/>
      <c r="K289" s="85"/>
      <c r="L289" s="85"/>
      <c r="M289" s="85"/>
      <c r="N289" s="8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 s="28" customFormat="1" ht="25.5" customHeight="1" x14ac:dyDescent="0.2">
      <c r="A290" s="9" t="s">
        <v>202</v>
      </c>
      <c r="B290" s="24" t="s">
        <v>203</v>
      </c>
      <c r="C290" s="24" t="s">
        <v>22</v>
      </c>
      <c r="D290" s="24"/>
      <c r="E290" s="8">
        <f>E291+E292+E293+E299+E300+E301+E302+E303+E304+E305+E306</f>
        <v>4297688.13</v>
      </c>
      <c r="F290" s="8">
        <f>F291+F292+F293+F299+F300+F301+F302+F303+F304+F305+F306</f>
        <v>3088290.64</v>
      </c>
      <c r="G290" s="8">
        <f>G291+G292+G293+G299+G300+G301+G302+G303+G304+G305+G306</f>
        <v>3086199.1</v>
      </c>
      <c r="H290" s="95">
        <v>0</v>
      </c>
      <c r="I290" s="95"/>
      <c r="J290" s="95"/>
      <c r="K290" s="95"/>
      <c r="L290" s="95"/>
      <c r="M290" s="95"/>
      <c r="N290" s="9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 s="28" customFormat="1" ht="25.5" customHeight="1" x14ac:dyDescent="0.2">
      <c r="A291" s="9" t="s">
        <v>2</v>
      </c>
      <c r="B291" s="24" t="s">
        <v>203</v>
      </c>
      <c r="C291" s="24" t="s">
        <v>22</v>
      </c>
      <c r="D291" s="24" t="s">
        <v>48</v>
      </c>
      <c r="E291" s="25">
        <v>102854.39999999999</v>
      </c>
      <c r="F291" s="25">
        <v>63497.2</v>
      </c>
      <c r="G291" s="25">
        <f>F291</f>
        <v>63497.2</v>
      </c>
      <c r="H291" s="85">
        <v>0</v>
      </c>
      <c r="I291" s="85"/>
      <c r="J291" s="85"/>
      <c r="K291" s="85"/>
      <c r="L291" s="85"/>
      <c r="M291" s="85"/>
      <c r="N291" s="8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 s="28" customFormat="1" ht="25.5" customHeight="1" x14ac:dyDescent="0.2">
      <c r="A292" s="9" t="s">
        <v>3</v>
      </c>
      <c r="B292" s="24" t="s">
        <v>203</v>
      </c>
      <c r="C292" s="24" t="s">
        <v>22</v>
      </c>
      <c r="D292" s="24" t="s">
        <v>49</v>
      </c>
      <c r="E292" s="25">
        <f>'[1]244-222 ВнГЗ'!E21</f>
        <v>0</v>
      </c>
      <c r="F292" s="25">
        <f>'[1]244-222 ВнГЗ'!F21</f>
        <v>0</v>
      </c>
      <c r="G292" s="25">
        <f>'[1]244-222 ВнГЗ'!G21</f>
        <v>0</v>
      </c>
      <c r="H292" s="85">
        <v>0</v>
      </c>
      <c r="I292" s="85"/>
      <c r="J292" s="85"/>
      <c r="K292" s="85"/>
      <c r="L292" s="85"/>
      <c r="M292" s="85"/>
      <c r="N292" s="8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 s="28" customFormat="1" ht="25.5" customHeight="1" x14ac:dyDescent="0.2">
      <c r="A293" s="9" t="s">
        <v>36</v>
      </c>
      <c r="B293" s="24" t="s">
        <v>203</v>
      </c>
      <c r="C293" s="24" t="s">
        <v>22</v>
      </c>
      <c r="D293" s="24" t="s">
        <v>50</v>
      </c>
      <c r="E293" s="8">
        <f>E294+E295+E296+E297+E298</f>
        <v>2772.1</v>
      </c>
      <c r="F293" s="8">
        <f>F294+F295+F296+F297+F298</f>
        <v>2772.1</v>
      </c>
      <c r="G293" s="8">
        <f>G294+G295+G296+G297+G298</f>
        <v>2772.1</v>
      </c>
      <c r="H293" s="95">
        <v>0</v>
      </c>
      <c r="I293" s="95"/>
      <c r="J293" s="95"/>
      <c r="K293" s="95"/>
      <c r="L293" s="95"/>
      <c r="M293" s="95"/>
      <c r="N293" s="9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 s="28" customFormat="1" ht="25.5" customHeight="1" x14ac:dyDescent="0.2">
      <c r="A294" s="9" t="s">
        <v>6</v>
      </c>
      <c r="B294" s="24" t="s">
        <v>204</v>
      </c>
      <c r="C294" s="24" t="s">
        <v>22</v>
      </c>
      <c r="D294" s="24" t="s">
        <v>7</v>
      </c>
      <c r="E294" s="25">
        <f>'[1]244-223 ВН ГЗ.'!G9</f>
        <v>0</v>
      </c>
      <c r="F294" s="25">
        <f>'[1]244-223 ВН ГЗ.'!J9</f>
        <v>0</v>
      </c>
      <c r="G294" s="25">
        <f>'[1]244-223 ВН ГЗ.'!M9</f>
        <v>0</v>
      </c>
      <c r="H294" s="85">
        <v>0</v>
      </c>
      <c r="I294" s="85"/>
      <c r="J294" s="85"/>
      <c r="K294" s="85"/>
      <c r="L294" s="85"/>
      <c r="M294" s="85"/>
      <c r="N294" s="8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 s="28" customFormat="1" ht="25.5" customHeight="1" x14ac:dyDescent="0.2">
      <c r="A295" s="9" t="s">
        <v>8</v>
      </c>
      <c r="B295" s="24" t="s">
        <v>205</v>
      </c>
      <c r="C295" s="24" t="s">
        <v>22</v>
      </c>
      <c r="D295" s="24" t="s">
        <v>9</v>
      </c>
      <c r="E295" s="25">
        <f>'[1]244-223 ВН ГЗ.'!G10+'[1]244-223 ВН ГЗ.'!G11</f>
        <v>0</v>
      </c>
      <c r="F295" s="25">
        <f>'[1]244-223 ВН ГЗ.'!J10+'[1]244-223 ВН ГЗ.'!J11</f>
        <v>0</v>
      </c>
      <c r="G295" s="25">
        <f>'[1]244-223 ВН ГЗ.'!M10+'[1]244-223 ВН ГЗ.'!M11</f>
        <v>0</v>
      </c>
      <c r="H295" s="85">
        <v>0</v>
      </c>
      <c r="I295" s="85"/>
      <c r="J295" s="85"/>
      <c r="K295" s="85"/>
      <c r="L295" s="85"/>
      <c r="M295" s="85"/>
      <c r="N295" s="8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 s="28" customFormat="1" ht="25.5" customHeight="1" x14ac:dyDescent="0.2">
      <c r="A296" s="9" t="s">
        <v>10</v>
      </c>
      <c r="B296" s="24" t="s">
        <v>206</v>
      </c>
      <c r="C296" s="24" t="s">
        <v>22</v>
      </c>
      <c r="D296" s="24" t="s">
        <v>11</v>
      </c>
      <c r="E296" s="25">
        <f>'[1]244-223 ВН ГЗ.'!G12</f>
        <v>0</v>
      </c>
      <c r="F296" s="25">
        <f>'[1]244-223 ВН ГЗ.'!J12</f>
        <v>0</v>
      </c>
      <c r="G296" s="25">
        <f>'[1]244-223 ВН ГЗ.'!M12</f>
        <v>0</v>
      </c>
      <c r="H296" s="85">
        <v>0</v>
      </c>
      <c r="I296" s="85"/>
      <c r="J296" s="85"/>
      <c r="K296" s="85"/>
      <c r="L296" s="85"/>
      <c r="M296" s="85"/>
      <c r="N296" s="8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 s="28" customFormat="1" ht="25.5" customHeight="1" x14ac:dyDescent="0.2">
      <c r="A297" s="9" t="s">
        <v>12</v>
      </c>
      <c r="B297" s="24" t="s">
        <v>207</v>
      </c>
      <c r="C297" s="24" t="s">
        <v>22</v>
      </c>
      <c r="D297" s="24" t="s">
        <v>13</v>
      </c>
      <c r="E297" s="25">
        <f>'[1]244-223 ВН ГЗ.'!G13+'[1]244-223 ВН ГЗ.'!G14</f>
        <v>0</v>
      </c>
      <c r="F297" s="25">
        <f>'[1]244-223 ВН ГЗ.'!J13+'[1]244-223 ВН ГЗ.'!J14</f>
        <v>0</v>
      </c>
      <c r="G297" s="25">
        <f>'[1]244-223 ВН ГЗ.'!M13+'[1]244-223 ВН ГЗ.'!M14</f>
        <v>0</v>
      </c>
      <c r="H297" s="85">
        <v>0</v>
      </c>
      <c r="I297" s="85"/>
      <c r="J297" s="85"/>
      <c r="K297" s="85"/>
      <c r="L297" s="85"/>
      <c r="M297" s="85"/>
      <c r="N297" s="8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 s="28" customFormat="1" ht="25.5" customHeight="1" x14ac:dyDescent="0.2">
      <c r="A298" s="9" t="s">
        <v>14</v>
      </c>
      <c r="B298" s="24" t="s">
        <v>208</v>
      </c>
      <c r="C298" s="24" t="s">
        <v>22</v>
      </c>
      <c r="D298" s="24" t="s">
        <v>15</v>
      </c>
      <c r="E298" s="25">
        <v>2772.1</v>
      </c>
      <c r="F298" s="25">
        <v>2772.1</v>
      </c>
      <c r="G298" s="25">
        <f>F298</f>
        <v>2772.1</v>
      </c>
      <c r="H298" s="85">
        <v>0</v>
      </c>
      <c r="I298" s="85"/>
      <c r="J298" s="85"/>
      <c r="K298" s="85"/>
      <c r="L298" s="85"/>
      <c r="M298" s="85"/>
      <c r="N298" s="8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 s="28" customFormat="1" ht="39" customHeight="1" x14ac:dyDescent="0.2">
      <c r="A299" s="9" t="s">
        <v>37</v>
      </c>
      <c r="B299" s="24" t="s">
        <v>203</v>
      </c>
      <c r="C299" s="24" t="s">
        <v>22</v>
      </c>
      <c r="D299" s="24" t="s">
        <v>51</v>
      </c>
      <c r="E299" s="25">
        <f>'[1]244-224 ВнГЗ'!E16</f>
        <v>0</v>
      </c>
      <c r="F299" s="25">
        <f>'[1]244-224 ВнГЗ'!F16</f>
        <v>0</v>
      </c>
      <c r="G299" s="25">
        <f>'[1]244-224 ВнГЗ'!G16</f>
        <v>0</v>
      </c>
      <c r="H299" s="85">
        <v>0</v>
      </c>
      <c r="I299" s="85"/>
      <c r="J299" s="85"/>
      <c r="K299" s="85"/>
      <c r="L299" s="85"/>
      <c r="M299" s="85"/>
      <c r="N299" s="85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 s="28" customFormat="1" ht="25.5" customHeight="1" x14ac:dyDescent="0.2">
      <c r="A300" s="9" t="s">
        <v>4</v>
      </c>
      <c r="B300" s="24" t="s">
        <v>203</v>
      </c>
      <c r="C300" s="24" t="s">
        <v>22</v>
      </c>
      <c r="D300" s="24" t="s">
        <v>52</v>
      </c>
      <c r="E300" s="25">
        <v>506153.5</v>
      </c>
      <c r="F300" s="25">
        <v>506153.5</v>
      </c>
      <c r="G300" s="25">
        <f>F300</f>
        <v>506153.5</v>
      </c>
      <c r="H300" s="85">
        <v>0</v>
      </c>
      <c r="I300" s="85"/>
      <c r="J300" s="85"/>
      <c r="K300" s="85"/>
      <c r="L300" s="85"/>
      <c r="M300" s="85"/>
      <c r="N300" s="8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 s="28" customFormat="1" ht="25.5" customHeight="1" x14ac:dyDescent="0.2">
      <c r="A301" s="9" t="s">
        <v>5</v>
      </c>
      <c r="B301" s="24" t="s">
        <v>203</v>
      </c>
      <c r="C301" s="24" t="s">
        <v>22</v>
      </c>
      <c r="D301" s="24" t="s">
        <v>53</v>
      </c>
      <c r="E301" s="25">
        <v>871176.25</v>
      </c>
      <c r="F301" s="25">
        <v>453799.34</v>
      </c>
      <c r="G301" s="25">
        <f>F301</f>
        <v>453799.34</v>
      </c>
      <c r="H301" s="85">
        <f>F301-G301</f>
        <v>0</v>
      </c>
      <c r="I301" s="85"/>
      <c r="J301" s="85"/>
      <c r="K301" s="85"/>
      <c r="L301" s="85"/>
      <c r="M301" s="85"/>
      <c r="N301" s="8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 s="28" customFormat="1" ht="25.5" customHeight="1" x14ac:dyDescent="0.2">
      <c r="A302" s="9" t="s">
        <v>38</v>
      </c>
      <c r="B302" s="24" t="s">
        <v>203</v>
      </c>
      <c r="C302" s="24" t="s">
        <v>22</v>
      </c>
      <c r="D302" s="24" t="s">
        <v>54</v>
      </c>
      <c r="E302" s="25">
        <v>6408.1</v>
      </c>
      <c r="F302" s="25">
        <v>6408.1</v>
      </c>
      <c r="G302" s="25">
        <f>F302</f>
        <v>6408.1</v>
      </c>
      <c r="H302" s="85">
        <v>0</v>
      </c>
      <c r="I302" s="85"/>
      <c r="J302" s="85"/>
      <c r="K302" s="85"/>
      <c r="L302" s="85"/>
      <c r="M302" s="85"/>
      <c r="N302" s="8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 s="28" customFormat="1" ht="25.5" customHeight="1" x14ac:dyDescent="0.2">
      <c r="A303" s="9" t="s">
        <v>39</v>
      </c>
      <c r="B303" s="24" t="s">
        <v>203</v>
      </c>
      <c r="C303" s="24" t="s">
        <v>22</v>
      </c>
      <c r="D303" s="24" t="s">
        <v>55</v>
      </c>
      <c r="E303" s="25">
        <v>2103</v>
      </c>
      <c r="F303" s="25">
        <v>2103</v>
      </c>
      <c r="G303" s="25">
        <f>2103</f>
        <v>2103</v>
      </c>
      <c r="H303" s="82">
        <v>0</v>
      </c>
      <c r="I303" s="74"/>
      <c r="J303" s="74"/>
      <c r="K303" s="74"/>
      <c r="L303" s="74"/>
      <c r="M303" s="74"/>
      <c r="N303" s="7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1:109" s="28" customFormat="1" ht="30" customHeight="1" x14ac:dyDescent="0.2">
      <c r="A304" s="9" t="s">
        <v>40</v>
      </c>
      <c r="B304" s="24" t="s">
        <v>203</v>
      </c>
      <c r="C304" s="24" t="s">
        <v>22</v>
      </c>
      <c r="D304" s="24" t="s">
        <v>56</v>
      </c>
      <c r="E304" s="25">
        <f>'[1]244-229 ВнГЗ'!E42</f>
        <v>0</v>
      </c>
      <c r="F304" s="25">
        <f>'[1]244-229 ВнГЗ'!F42</f>
        <v>0</v>
      </c>
      <c r="G304" s="25">
        <f>'[1]244-229 ВнГЗ'!G42</f>
        <v>0</v>
      </c>
      <c r="H304" s="85">
        <v>0</v>
      </c>
      <c r="I304" s="85"/>
      <c r="J304" s="85"/>
      <c r="K304" s="85"/>
      <c r="L304" s="85"/>
      <c r="M304" s="85"/>
      <c r="N304" s="85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1:109" s="28" customFormat="1" ht="25.5" customHeight="1" x14ac:dyDescent="0.2">
      <c r="A305" s="9" t="s">
        <v>41</v>
      </c>
      <c r="B305" s="24" t="s">
        <v>203</v>
      </c>
      <c r="C305" s="24" t="s">
        <v>22</v>
      </c>
      <c r="D305" s="24" t="s">
        <v>57</v>
      </c>
      <c r="E305" s="25">
        <v>3734.61</v>
      </c>
      <c r="F305" s="25">
        <v>3734.61</v>
      </c>
      <c r="G305" s="25">
        <f>F305</f>
        <v>3734.61</v>
      </c>
      <c r="H305" s="85">
        <v>0</v>
      </c>
      <c r="I305" s="85"/>
      <c r="J305" s="85"/>
      <c r="K305" s="85"/>
      <c r="L305" s="85"/>
      <c r="M305" s="85"/>
      <c r="N305" s="85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1:109" s="28" customFormat="1" ht="25.5" customHeight="1" x14ac:dyDescent="0.2">
      <c r="A306" s="9" t="s">
        <v>42</v>
      </c>
      <c r="B306" s="24" t="s">
        <v>203</v>
      </c>
      <c r="C306" s="24" t="s">
        <v>22</v>
      </c>
      <c r="D306" s="24" t="s">
        <v>58</v>
      </c>
      <c r="E306" s="8">
        <f>E307+E308+E309+E310+E311+E312+E313+E314+E315</f>
        <v>2802486.17</v>
      </c>
      <c r="F306" s="8">
        <f>F307+F308+F309+F310+F311+F312+F313+F314+F315</f>
        <v>2049822.79</v>
      </c>
      <c r="G306" s="8">
        <f>G307+G308+G309+G310+G311+G312+G313+G314+G315</f>
        <v>2047731.25</v>
      </c>
      <c r="H306" s="95">
        <v>0</v>
      </c>
      <c r="I306" s="95"/>
      <c r="J306" s="95"/>
      <c r="K306" s="95"/>
      <c r="L306" s="95"/>
      <c r="M306" s="95"/>
      <c r="N306" s="9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1:109" s="28" customFormat="1" ht="25.5" customHeight="1" x14ac:dyDescent="0.2">
      <c r="A307" s="9" t="s">
        <v>209</v>
      </c>
      <c r="B307" s="24" t="s">
        <v>203</v>
      </c>
      <c r="C307" s="24" t="s">
        <v>22</v>
      </c>
      <c r="D307" s="24" t="s">
        <v>23</v>
      </c>
      <c r="E307" s="25">
        <v>85050.32</v>
      </c>
      <c r="F307" s="25">
        <v>85050.32</v>
      </c>
      <c r="G307" s="25">
        <f t="shared" ref="G307:G312" si="11">F307</f>
        <v>85050.32</v>
      </c>
      <c r="H307" s="85">
        <v>0</v>
      </c>
      <c r="I307" s="85"/>
      <c r="J307" s="85"/>
      <c r="K307" s="85"/>
      <c r="L307" s="85"/>
      <c r="M307" s="85"/>
      <c r="N307" s="85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1:109" s="28" customFormat="1" ht="25.5" customHeight="1" x14ac:dyDescent="0.2">
      <c r="A308" s="9" t="s">
        <v>24</v>
      </c>
      <c r="B308" s="24" t="s">
        <v>203</v>
      </c>
      <c r="C308" s="24" t="s">
        <v>22</v>
      </c>
      <c r="D308" s="24" t="s">
        <v>25</v>
      </c>
      <c r="E308" s="25">
        <v>1807180.7</v>
      </c>
      <c r="F308" s="25">
        <v>1074428.71</v>
      </c>
      <c r="G308" s="25">
        <v>1072337.17</v>
      </c>
      <c r="H308" s="85">
        <f>F308-G308</f>
        <v>2091.5400000000373</v>
      </c>
      <c r="I308" s="85"/>
      <c r="J308" s="85"/>
      <c r="K308" s="85"/>
      <c r="L308" s="85"/>
      <c r="M308" s="85"/>
      <c r="N308" s="8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1:109" s="28" customFormat="1" ht="25.5" customHeight="1" x14ac:dyDescent="0.2">
      <c r="A309" s="9" t="s">
        <v>26</v>
      </c>
      <c r="B309" s="24" t="s">
        <v>203</v>
      </c>
      <c r="C309" s="24" t="s">
        <v>22</v>
      </c>
      <c r="D309" s="24" t="s">
        <v>27</v>
      </c>
      <c r="E309" s="66">
        <v>328276.39</v>
      </c>
      <c r="F309" s="25">
        <v>308365</v>
      </c>
      <c r="G309" s="25">
        <f t="shared" si="11"/>
        <v>308365</v>
      </c>
      <c r="H309" s="85">
        <v>0</v>
      </c>
      <c r="I309" s="85"/>
      <c r="J309" s="85"/>
      <c r="K309" s="85"/>
      <c r="L309" s="85"/>
      <c r="M309" s="85"/>
      <c r="N309" s="85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1:109" s="28" customFormat="1" ht="25.5" customHeight="1" x14ac:dyDescent="0.2">
      <c r="A310" s="9" t="s">
        <v>28</v>
      </c>
      <c r="B310" s="24" t="s">
        <v>203</v>
      </c>
      <c r="C310" s="24" t="s">
        <v>22</v>
      </c>
      <c r="D310" s="24" t="s">
        <v>29</v>
      </c>
      <c r="E310" s="25">
        <v>40595.9</v>
      </c>
      <c r="F310" s="25">
        <v>40595.9</v>
      </c>
      <c r="G310" s="25">
        <f t="shared" si="11"/>
        <v>40595.9</v>
      </c>
      <c r="H310" s="85">
        <v>0</v>
      </c>
      <c r="I310" s="85"/>
      <c r="J310" s="85"/>
      <c r="K310" s="85"/>
      <c r="L310" s="85"/>
      <c r="M310" s="85"/>
      <c r="N310" s="8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1:109" s="28" customFormat="1" ht="25.5" customHeight="1" x14ac:dyDescent="0.2">
      <c r="A311" s="9" t="s">
        <v>78</v>
      </c>
      <c r="B311" s="24" t="s">
        <v>203</v>
      </c>
      <c r="C311" s="24" t="s">
        <v>22</v>
      </c>
      <c r="D311" s="24" t="s">
        <v>30</v>
      </c>
      <c r="E311" s="25">
        <v>0</v>
      </c>
      <c r="F311" s="25">
        <v>0</v>
      </c>
      <c r="G311" s="25">
        <f t="shared" si="11"/>
        <v>0</v>
      </c>
      <c r="H311" s="85">
        <v>0</v>
      </c>
      <c r="I311" s="85"/>
      <c r="J311" s="85"/>
      <c r="K311" s="85"/>
      <c r="L311" s="85"/>
      <c r="M311" s="85"/>
      <c r="N311" s="85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1:109" s="28" customFormat="1" ht="30.75" customHeight="1" x14ac:dyDescent="0.2">
      <c r="A312" s="9" t="s">
        <v>31</v>
      </c>
      <c r="B312" s="24" t="s">
        <v>203</v>
      </c>
      <c r="C312" s="24" t="s">
        <v>22</v>
      </c>
      <c r="D312" s="24" t="s">
        <v>32</v>
      </c>
      <c r="E312" s="25">
        <v>541382.86</v>
      </c>
      <c r="F312" s="25">
        <v>541382.86</v>
      </c>
      <c r="G312" s="25">
        <f t="shared" si="11"/>
        <v>541382.86</v>
      </c>
      <c r="H312" s="85">
        <v>0</v>
      </c>
      <c r="I312" s="85"/>
      <c r="J312" s="85"/>
      <c r="K312" s="85"/>
      <c r="L312" s="85"/>
      <c r="M312" s="85"/>
      <c r="N312" s="8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1:109" ht="30.75" customHeight="1" x14ac:dyDescent="0.2">
      <c r="A313" s="9" t="s">
        <v>72</v>
      </c>
      <c r="B313" s="24" t="s">
        <v>203</v>
      </c>
      <c r="C313" s="24" t="s">
        <v>22</v>
      </c>
      <c r="D313" s="24" t="s">
        <v>33</v>
      </c>
      <c r="E313" s="25">
        <f>'[1]244-349 ВнГЗ'!E42</f>
        <v>0</v>
      </c>
      <c r="F313" s="25">
        <f>'[1]244-349 ВнГЗ'!F42</f>
        <v>0</v>
      </c>
      <c r="G313" s="25">
        <f>'[1]244-349 ВнГЗ'!G42</f>
        <v>0</v>
      </c>
      <c r="H313" s="85">
        <v>0</v>
      </c>
      <c r="I313" s="85"/>
      <c r="J313" s="85"/>
      <c r="K313" s="85"/>
      <c r="L313" s="85"/>
      <c r="M313" s="85"/>
      <c r="N313" s="85"/>
    </row>
    <row r="314" spans="1:109" ht="42.75" customHeight="1" x14ac:dyDescent="0.2">
      <c r="A314" s="9" t="s">
        <v>210</v>
      </c>
      <c r="B314" s="24" t="s">
        <v>203</v>
      </c>
      <c r="C314" s="24" t="s">
        <v>22</v>
      </c>
      <c r="D314" s="24" t="s">
        <v>81</v>
      </c>
      <c r="E314" s="25">
        <f>'[1]244-352 ВнГЗ'!E42</f>
        <v>0</v>
      </c>
      <c r="F314" s="25">
        <f>'[1]244-352 ВнГЗ'!F42</f>
        <v>0</v>
      </c>
      <c r="G314" s="25">
        <f>'[1]244-352 ВнГЗ'!G42</f>
        <v>0</v>
      </c>
      <c r="H314" s="85">
        <v>0</v>
      </c>
      <c r="I314" s="85"/>
      <c r="J314" s="85"/>
      <c r="K314" s="85"/>
      <c r="L314" s="85"/>
      <c r="M314" s="85"/>
      <c r="N314" s="85"/>
    </row>
    <row r="315" spans="1:109" ht="39.75" customHeight="1" x14ac:dyDescent="0.2">
      <c r="A315" s="9" t="s">
        <v>211</v>
      </c>
      <c r="B315" s="24" t="s">
        <v>203</v>
      </c>
      <c r="C315" s="24" t="s">
        <v>22</v>
      </c>
      <c r="D315" s="24" t="s">
        <v>82</v>
      </c>
      <c r="E315" s="25">
        <f>'[1]244-353 ВнГЗ'!E42</f>
        <v>0</v>
      </c>
      <c r="F315" s="25">
        <f>'[1]244-353 ВнГЗ'!F42</f>
        <v>0</v>
      </c>
      <c r="G315" s="25">
        <f>'[1]244-353 ВнГЗ'!G42</f>
        <v>0</v>
      </c>
      <c r="H315" s="85">
        <v>0</v>
      </c>
      <c r="I315" s="85"/>
      <c r="J315" s="85"/>
      <c r="K315" s="85"/>
      <c r="L315" s="85"/>
      <c r="M315" s="85"/>
      <c r="N315" s="85"/>
    </row>
    <row r="316" spans="1:109" s="28" customFormat="1" ht="51" customHeight="1" x14ac:dyDescent="0.2">
      <c r="A316" s="70" t="s">
        <v>214</v>
      </c>
      <c r="B316" s="68" t="s">
        <v>151</v>
      </c>
      <c r="C316" s="68" t="s">
        <v>96</v>
      </c>
      <c r="D316" s="68"/>
      <c r="E316" s="69">
        <f>E317+E318+E319+E320+E321+E322+E324+E328+E329+E335+E336+E338</f>
        <v>1918837.12</v>
      </c>
      <c r="F316" s="69">
        <f>F317+F318+F319+F320+F321+F322+F324+F328+F329+F335+F336+F338</f>
        <v>1261520.71</v>
      </c>
      <c r="G316" s="69">
        <f>G317+G318+G319+G320+G321+G322+G324+G328+G329+G335+G336+G338</f>
        <v>1261520.71</v>
      </c>
      <c r="H316" s="106">
        <f>F316-G316</f>
        <v>0</v>
      </c>
      <c r="I316" s="106"/>
      <c r="J316" s="106"/>
      <c r="K316" s="106"/>
      <c r="L316" s="106"/>
      <c r="M316" s="106"/>
      <c r="N316" s="10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1:109" s="28" customFormat="1" ht="33" customHeight="1" x14ac:dyDescent="0.2">
      <c r="A317" s="9" t="s">
        <v>153</v>
      </c>
      <c r="B317" s="24" t="s">
        <v>154</v>
      </c>
      <c r="C317" s="24" t="s">
        <v>65</v>
      </c>
      <c r="D317" s="24" t="s">
        <v>43</v>
      </c>
      <c r="E317" s="25">
        <f>'[1]111-211 Вн доп'!E24</f>
        <v>0</v>
      </c>
      <c r="F317" s="25">
        <v>0</v>
      </c>
      <c r="G317" s="25">
        <f>'[1]111-211 Вн доп'!G24</f>
        <v>0</v>
      </c>
      <c r="H317" s="85">
        <v>0</v>
      </c>
      <c r="I317" s="85"/>
      <c r="J317" s="85"/>
      <c r="K317" s="85"/>
      <c r="L317" s="85"/>
      <c r="M317" s="85"/>
      <c r="N317" s="8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1:109" s="28" customFormat="1" ht="31.5" customHeight="1" x14ac:dyDescent="0.2">
      <c r="A318" s="9" t="s">
        <v>35</v>
      </c>
      <c r="B318" s="24" t="s">
        <v>155</v>
      </c>
      <c r="C318" s="24" t="s">
        <v>65</v>
      </c>
      <c r="D318" s="24" t="s">
        <v>44</v>
      </c>
      <c r="E318" s="25">
        <f>'[1]111-266 Вн доп'!E19</f>
        <v>0</v>
      </c>
      <c r="F318" s="25">
        <f>'[1]111-266 Вн доп'!F19</f>
        <v>0</v>
      </c>
      <c r="G318" s="25">
        <f>'[1]111-266 Вн доп'!G19</f>
        <v>0</v>
      </c>
      <c r="H318" s="85">
        <v>0</v>
      </c>
      <c r="I318" s="85"/>
      <c r="J318" s="85"/>
      <c r="K318" s="85"/>
      <c r="L318" s="85"/>
      <c r="M318" s="85"/>
      <c r="N318" s="8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1:109" s="28" customFormat="1" ht="30" customHeight="1" x14ac:dyDescent="0.2">
      <c r="A319" s="9" t="s">
        <v>156</v>
      </c>
      <c r="B319" s="24" t="s">
        <v>157</v>
      </c>
      <c r="C319" s="24" t="s">
        <v>66</v>
      </c>
      <c r="D319" s="24" t="s">
        <v>45</v>
      </c>
      <c r="E319" s="25">
        <f>'[1]112-212Вн доп'!E17</f>
        <v>0</v>
      </c>
      <c r="F319" s="25">
        <f>'[1]112-212Вн доп'!F17</f>
        <v>0</v>
      </c>
      <c r="G319" s="25">
        <f>'[1]112-212Вн доп'!G17</f>
        <v>0</v>
      </c>
      <c r="H319" s="85">
        <v>0</v>
      </c>
      <c r="I319" s="85"/>
      <c r="J319" s="85"/>
      <c r="K319" s="85"/>
      <c r="L319" s="85"/>
      <c r="M319" s="85"/>
      <c r="N319" s="8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1:109" s="31" customFormat="1" ht="42" customHeight="1" x14ac:dyDescent="0.2">
      <c r="A320" s="9" t="s">
        <v>158</v>
      </c>
      <c r="B320" s="24" t="s">
        <v>159</v>
      </c>
      <c r="C320" s="24" t="s">
        <v>66</v>
      </c>
      <c r="D320" s="24" t="s">
        <v>160</v>
      </c>
      <c r="E320" s="25">
        <f>'[1]112-214 Вн доп'!E17</f>
        <v>0</v>
      </c>
      <c r="F320" s="25">
        <f>'[1]112-214 Вн доп'!F17</f>
        <v>0</v>
      </c>
      <c r="G320" s="25">
        <f>'[1]112-214 Вн доп'!G17</f>
        <v>0</v>
      </c>
      <c r="H320" s="85">
        <v>0</v>
      </c>
      <c r="I320" s="85"/>
      <c r="J320" s="85"/>
      <c r="K320" s="85"/>
      <c r="L320" s="85"/>
      <c r="M320" s="85"/>
      <c r="N320" s="85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</row>
    <row r="321" spans="1:109" s="28" customFormat="1" ht="25.5" customHeight="1" x14ac:dyDescent="0.2">
      <c r="A321" s="9" t="s">
        <v>5</v>
      </c>
      <c r="B321" s="24" t="s">
        <v>161</v>
      </c>
      <c r="C321" s="24" t="s">
        <v>66</v>
      </c>
      <c r="D321" s="24" t="s">
        <v>53</v>
      </c>
      <c r="E321" s="25">
        <f>'[1]112-226 Вн доп'!E17</f>
        <v>0</v>
      </c>
      <c r="F321" s="25">
        <f>'[1]112-226 Вн доп'!F17</f>
        <v>0</v>
      </c>
      <c r="G321" s="25">
        <f>'[1]112-226 Вн доп'!G17</f>
        <v>0</v>
      </c>
      <c r="H321" s="85">
        <v>0</v>
      </c>
      <c r="I321" s="85"/>
      <c r="J321" s="85"/>
      <c r="K321" s="85"/>
      <c r="L321" s="85"/>
      <c r="M321" s="85"/>
      <c r="N321" s="85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1:109" s="28" customFormat="1" ht="33.75" customHeight="1" x14ac:dyDescent="0.2">
      <c r="A322" s="9" t="s">
        <v>35</v>
      </c>
      <c r="B322" s="24" t="s">
        <v>162</v>
      </c>
      <c r="C322" s="24" t="s">
        <v>66</v>
      </c>
      <c r="D322" s="24" t="s">
        <v>44</v>
      </c>
      <c r="E322" s="25">
        <f>'[1]112-266 Вн доп'!E17</f>
        <v>0</v>
      </c>
      <c r="F322" s="25">
        <f>'[1]112-266 Вн доп'!F17</f>
        <v>0</v>
      </c>
      <c r="G322" s="25">
        <f>'[1]112-266 Вн доп'!G17</f>
        <v>0</v>
      </c>
      <c r="H322" s="85">
        <v>0</v>
      </c>
      <c r="I322" s="85"/>
      <c r="J322" s="85"/>
      <c r="K322" s="85"/>
      <c r="L322" s="85"/>
      <c r="M322" s="85"/>
      <c r="N322" s="85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1:109" s="28" customFormat="1" ht="30.75" customHeight="1" x14ac:dyDescent="0.2">
      <c r="A323" s="9" t="s">
        <v>156</v>
      </c>
      <c r="B323" s="24" t="s">
        <v>163</v>
      </c>
      <c r="C323" s="24" t="s">
        <v>164</v>
      </c>
      <c r="D323" s="18"/>
      <c r="E323" s="17"/>
      <c r="F323" s="17"/>
      <c r="G323" s="17"/>
      <c r="H323" s="96"/>
      <c r="I323" s="96"/>
      <c r="J323" s="96"/>
      <c r="K323" s="96"/>
      <c r="L323" s="96"/>
      <c r="M323" s="96"/>
      <c r="N323" s="96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1:109" s="28" customFormat="1" ht="43.5" customHeight="1" x14ac:dyDescent="0.2">
      <c r="A324" s="9" t="s">
        <v>165</v>
      </c>
      <c r="B324" s="24" t="s">
        <v>166</v>
      </c>
      <c r="C324" s="24" t="s">
        <v>67</v>
      </c>
      <c r="D324" s="24" t="s">
        <v>46</v>
      </c>
      <c r="E324" s="8">
        <f>'[1]119-213  Вн доп'!E19</f>
        <v>0</v>
      </c>
      <c r="F324" s="8">
        <f>'[1]119-213  Вн доп'!F19</f>
        <v>0</v>
      </c>
      <c r="G324" s="8">
        <f>'[1]119-213  Вн доп'!G19</f>
        <v>0</v>
      </c>
      <c r="H324" s="95">
        <v>0</v>
      </c>
      <c r="I324" s="95"/>
      <c r="J324" s="95"/>
      <c r="K324" s="95"/>
      <c r="L324" s="95"/>
      <c r="M324" s="95"/>
      <c r="N324" s="95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1:109" s="28" customFormat="1" ht="25.5" customHeight="1" x14ac:dyDescent="0.2">
      <c r="A325" s="9" t="s">
        <v>167</v>
      </c>
      <c r="B325" s="24" t="s">
        <v>168</v>
      </c>
      <c r="C325" s="24" t="s">
        <v>67</v>
      </c>
      <c r="D325" s="24" t="s">
        <v>46</v>
      </c>
      <c r="E325" s="25">
        <f>'[1]119-213  Вн доп'!E13</f>
        <v>0</v>
      </c>
      <c r="F325" s="25">
        <f>'[1]119-213  Вн доп'!F13</f>
        <v>0</v>
      </c>
      <c r="G325" s="25">
        <f>'[1]119-213  Вн доп'!G13</f>
        <v>0</v>
      </c>
      <c r="H325" s="85">
        <v>0</v>
      </c>
      <c r="I325" s="85"/>
      <c r="J325" s="85"/>
      <c r="K325" s="85"/>
      <c r="L325" s="85"/>
      <c r="M325" s="85"/>
      <c r="N325" s="85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1:109" s="28" customFormat="1" ht="25.5" customHeight="1" x14ac:dyDescent="0.2">
      <c r="A326" s="9" t="s">
        <v>169</v>
      </c>
      <c r="B326" s="24" t="s">
        <v>170</v>
      </c>
      <c r="C326" s="24" t="s">
        <v>67</v>
      </c>
      <c r="D326" s="24" t="s">
        <v>46</v>
      </c>
      <c r="E326" s="25">
        <f>'[1]119-213  Вн доп'!E14</f>
        <v>0</v>
      </c>
      <c r="F326" s="25">
        <f>'[1]119-213  Вн доп'!F14</f>
        <v>0</v>
      </c>
      <c r="G326" s="25">
        <f>'[1]119-213  Вн доп'!G14</f>
        <v>0</v>
      </c>
      <c r="H326" s="85">
        <v>0</v>
      </c>
      <c r="I326" s="85"/>
      <c r="J326" s="85"/>
      <c r="K326" s="85"/>
      <c r="L326" s="85"/>
      <c r="M326" s="85"/>
      <c r="N326" s="8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1:109" s="28" customFormat="1" ht="25.5" customHeight="1" x14ac:dyDescent="0.2">
      <c r="A327" s="9" t="s">
        <v>5</v>
      </c>
      <c r="B327" s="24" t="s">
        <v>171</v>
      </c>
      <c r="C327" s="24" t="s">
        <v>67</v>
      </c>
      <c r="D327" s="24" t="s">
        <v>53</v>
      </c>
      <c r="E327" s="25">
        <f>'[1]119-226 Вн доп'!E19</f>
        <v>0</v>
      </c>
      <c r="F327" s="25">
        <f>'[1]119-226 Вн доп'!F19</f>
        <v>0</v>
      </c>
      <c r="G327" s="25">
        <f>'[1]119-226 Вн доп'!G19</f>
        <v>0</v>
      </c>
      <c r="H327" s="82">
        <v>0</v>
      </c>
      <c r="I327" s="74"/>
      <c r="J327" s="74"/>
      <c r="K327" s="74"/>
      <c r="L327" s="74"/>
      <c r="M327" s="74"/>
      <c r="N327" s="7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1:109" s="28" customFormat="1" ht="25.5" customHeight="1" x14ac:dyDescent="0.2">
      <c r="A328" s="9" t="s">
        <v>34</v>
      </c>
      <c r="B328" s="24" t="s">
        <v>172</v>
      </c>
      <c r="C328" s="24" t="s">
        <v>173</v>
      </c>
      <c r="D328" s="24"/>
      <c r="E328" s="25">
        <v>0</v>
      </c>
      <c r="F328" s="25">
        <v>0</v>
      </c>
      <c r="G328" s="25">
        <v>0</v>
      </c>
      <c r="H328" s="85">
        <v>0</v>
      </c>
      <c r="I328" s="85"/>
      <c r="J328" s="85"/>
      <c r="K328" s="85"/>
      <c r="L328" s="85"/>
      <c r="M328" s="85"/>
      <c r="N328" s="85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1:109" s="28" customFormat="1" ht="25.5" customHeight="1" x14ac:dyDescent="0.2">
      <c r="A329" s="9" t="s">
        <v>174</v>
      </c>
      <c r="B329" s="24" t="s">
        <v>175</v>
      </c>
      <c r="C329" s="24" t="s">
        <v>176</v>
      </c>
      <c r="D329" s="24"/>
      <c r="E329" s="8">
        <f>E330+E331+E332+E333+E334</f>
        <v>0</v>
      </c>
      <c r="F329" s="8">
        <f>F330+F331+F332+F333+F334</f>
        <v>0</v>
      </c>
      <c r="G329" s="8">
        <f>G330+G331+G332+G333+G334</f>
        <v>0</v>
      </c>
      <c r="H329" s="95">
        <v>0</v>
      </c>
      <c r="I329" s="95"/>
      <c r="J329" s="95"/>
      <c r="K329" s="95"/>
      <c r="L329" s="95"/>
      <c r="M329" s="95"/>
      <c r="N329" s="9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1:109" s="28" customFormat="1" ht="25.5" customHeight="1" x14ac:dyDescent="0.2">
      <c r="A330" s="9" t="s">
        <v>177</v>
      </c>
      <c r="B330" s="24" t="s">
        <v>178</v>
      </c>
      <c r="C330" s="24" t="s">
        <v>69</v>
      </c>
      <c r="D330" s="24" t="s">
        <v>47</v>
      </c>
      <c r="E330" s="25">
        <f>'[1]851-291 имущ Вн доп'!E17</f>
        <v>0</v>
      </c>
      <c r="F330" s="25">
        <f>'[1]851-291 имущ Вн доп'!F17</f>
        <v>0</v>
      </c>
      <c r="G330" s="25">
        <f>'[1]851-291 имущ Вн доп'!G17</f>
        <v>0</v>
      </c>
      <c r="H330" s="85">
        <v>0</v>
      </c>
      <c r="I330" s="85"/>
      <c r="J330" s="85"/>
      <c r="K330" s="85"/>
      <c r="L330" s="85"/>
      <c r="M330" s="85"/>
      <c r="N330" s="8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1:109" s="28" customFormat="1" ht="25.5" customHeight="1" x14ac:dyDescent="0.2">
      <c r="A331" s="9" t="s">
        <v>16</v>
      </c>
      <c r="B331" s="24" t="s">
        <v>179</v>
      </c>
      <c r="C331" s="24" t="s">
        <v>69</v>
      </c>
      <c r="D331" s="24" t="s">
        <v>47</v>
      </c>
      <c r="E331" s="25">
        <f>'[1]851-291 земля Вн доп'!E17</f>
        <v>0</v>
      </c>
      <c r="F331" s="25">
        <f>'[1]851-291 земля Вн доп'!F17</f>
        <v>0</v>
      </c>
      <c r="G331" s="25">
        <f>'[1]851-291 земля Вн доп'!G17</f>
        <v>0</v>
      </c>
      <c r="H331" s="85">
        <v>0</v>
      </c>
      <c r="I331" s="85"/>
      <c r="J331" s="85"/>
      <c r="K331" s="85"/>
      <c r="L331" s="85"/>
      <c r="M331" s="85"/>
      <c r="N331" s="8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1:109" s="28" customFormat="1" ht="25.5" customHeight="1" x14ac:dyDescent="0.2">
      <c r="A332" s="9" t="s">
        <v>180</v>
      </c>
      <c r="B332" s="24" t="s">
        <v>181</v>
      </c>
      <c r="C332" s="24" t="s">
        <v>70</v>
      </c>
      <c r="D332" s="24" t="s">
        <v>47</v>
      </c>
      <c r="E332" s="25">
        <f>'[1]852-291 транс Вн доп'!E17</f>
        <v>0</v>
      </c>
      <c r="F332" s="25">
        <f>'[1]852-291 транс Вн доп'!F17</f>
        <v>0</v>
      </c>
      <c r="G332" s="25">
        <f>'[1]852-291 транс Вн доп'!G17</f>
        <v>0</v>
      </c>
      <c r="H332" s="85">
        <v>0</v>
      </c>
      <c r="I332" s="85"/>
      <c r="J332" s="85"/>
      <c r="K332" s="85"/>
      <c r="L332" s="85"/>
      <c r="M332" s="85"/>
      <c r="N332" s="8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1:109" s="28" customFormat="1" ht="25.5" customHeight="1" x14ac:dyDescent="0.2">
      <c r="A333" s="9" t="s">
        <v>182</v>
      </c>
      <c r="B333" s="24" t="s">
        <v>181</v>
      </c>
      <c r="C333" s="24" t="s">
        <v>70</v>
      </c>
      <c r="D333" s="24" t="s">
        <v>47</v>
      </c>
      <c r="E333" s="25">
        <f>'[1]852-291пошл Вн доп'!E17</f>
        <v>0</v>
      </c>
      <c r="F333" s="25">
        <f>'[1]852-291пошл Вн доп'!F17</f>
        <v>0</v>
      </c>
      <c r="G333" s="25">
        <f>'[1]852-291пошл Вн доп'!G17</f>
        <v>0</v>
      </c>
      <c r="H333" s="85">
        <v>0</v>
      </c>
      <c r="I333" s="85"/>
      <c r="J333" s="85"/>
      <c r="K333" s="85"/>
      <c r="L333" s="85"/>
      <c r="M333" s="85"/>
      <c r="N333" s="8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1:109" s="28" customFormat="1" ht="42" customHeight="1" x14ac:dyDescent="0.2">
      <c r="A334" s="9" t="s">
        <v>183</v>
      </c>
      <c r="B334" s="24" t="s">
        <v>184</v>
      </c>
      <c r="C334" s="24" t="s">
        <v>71</v>
      </c>
      <c r="D334" s="24" t="s">
        <v>47</v>
      </c>
      <c r="E334" s="25">
        <f>'[1]853-291негатив Вн доп'!E17</f>
        <v>0</v>
      </c>
      <c r="F334" s="25">
        <f>'[1]853-291негатив Вн доп'!F17</f>
        <v>0</v>
      </c>
      <c r="G334" s="25">
        <f>'[1]853-291негатив Вн доп'!G17</f>
        <v>0</v>
      </c>
      <c r="H334" s="85">
        <v>0</v>
      </c>
      <c r="I334" s="85"/>
      <c r="J334" s="85"/>
      <c r="K334" s="85"/>
      <c r="L334" s="85"/>
      <c r="M334" s="85"/>
      <c r="N334" s="8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1:109" s="28" customFormat="1" ht="25.5" customHeight="1" x14ac:dyDescent="0.2">
      <c r="A335" s="9" t="s">
        <v>185</v>
      </c>
      <c r="B335" s="24" t="s">
        <v>186</v>
      </c>
      <c r="C335" s="24" t="s">
        <v>96</v>
      </c>
      <c r="D335" s="24"/>
      <c r="E335" s="25">
        <v>0</v>
      </c>
      <c r="F335" s="25">
        <v>0</v>
      </c>
      <c r="G335" s="25">
        <v>0</v>
      </c>
      <c r="H335" s="85">
        <v>0</v>
      </c>
      <c r="I335" s="85"/>
      <c r="J335" s="85"/>
      <c r="K335" s="85"/>
      <c r="L335" s="85"/>
      <c r="M335" s="85"/>
      <c r="N335" s="8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1:109" s="28" customFormat="1" ht="25.5" customHeight="1" x14ac:dyDescent="0.2">
      <c r="A336" s="9" t="s">
        <v>187</v>
      </c>
      <c r="B336" s="24" t="s">
        <v>188</v>
      </c>
      <c r="C336" s="24" t="s">
        <v>96</v>
      </c>
      <c r="D336" s="24"/>
      <c r="E336" s="8">
        <f>E337</f>
        <v>0</v>
      </c>
      <c r="F336" s="8">
        <f>F337</f>
        <v>0</v>
      </c>
      <c r="G336" s="8">
        <f>G337</f>
        <v>0</v>
      </c>
      <c r="H336" s="95">
        <v>0</v>
      </c>
      <c r="I336" s="95"/>
      <c r="J336" s="95"/>
      <c r="K336" s="95"/>
      <c r="L336" s="95"/>
      <c r="M336" s="95"/>
      <c r="N336" s="9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1:109" s="28" customFormat="1" ht="44.25" customHeight="1" x14ac:dyDescent="0.2">
      <c r="A337" s="9" t="s">
        <v>189</v>
      </c>
      <c r="B337" s="24" t="s">
        <v>190</v>
      </c>
      <c r="C337" s="24" t="s">
        <v>191</v>
      </c>
      <c r="D337" s="24"/>
      <c r="E337" s="25">
        <v>0</v>
      </c>
      <c r="F337" s="25">
        <v>0</v>
      </c>
      <c r="G337" s="25">
        <v>0</v>
      </c>
      <c r="H337" s="85">
        <v>0</v>
      </c>
      <c r="I337" s="85"/>
      <c r="J337" s="85"/>
      <c r="K337" s="85"/>
      <c r="L337" s="85"/>
      <c r="M337" s="85"/>
      <c r="N337" s="8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1:109" s="28" customFormat="1" ht="25.5" customHeight="1" x14ac:dyDescent="0.2">
      <c r="A338" s="19" t="s">
        <v>213</v>
      </c>
      <c r="B338" s="24" t="s">
        <v>193</v>
      </c>
      <c r="C338" s="24" t="s">
        <v>96</v>
      </c>
      <c r="D338" s="24"/>
      <c r="E338" s="8">
        <f>E339+E340+E341+E342</f>
        <v>1918837.12</v>
      </c>
      <c r="F338" s="8">
        <f>F339+F340+F341+F342</f>
        <v>1261520.71</v>
      </c>
      <c r="G338" s="8">
        <f>G339+G340+G341+G342</f>
        <v>1261520.71</v>
      </c>
      <c r="H338" s="95">
        <v>0</v>
      </c>
      <c r="I338" s="95"/>
      <c r="J338" s="95"/>
      <c r="K338" s="95"/>
      <c r="L338" s="95"/>
      <c r="M338" s="95"/>
      <c r="N338" s="9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1:109" s="28" customFormat="1" ht="41.25" customHeight="1" x14ac:dyDescent="0.2">
      <c r="A339" s="9" t="s">
        <v>194</v>
      </c>
      <c r="B339" s="24" t="s">
        <v>195</v>
      </c>
      <c r="C339" s="24" t="s">
        <v>196</v>
      </c>
      <c r="D339" s="24"/>
      <c r="E339" s="25">
        <v>0</v>
      </c>
      <c r="F339" s="25">
        <v>0</v>
      </c>
      <c r="G339" s="25">
        <v>0</v>
      </c>
      <c r="H339" s="85">
        <v>0</v>
      </c>
      <c r="I339" s="85"/>
      <c r="J339" s="85"/>
      <c r="K339" s="85"/>
      <c r="L339" s="85"/>
      <c r="M339" s="85"/>
      <c r="N339" s="8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1:109" s="28" customFormat="1" ht="27" customHeight="1" x14ac:dyDescent="0.2">
      <c r="A340" s="9" t="s">
        <v>197</v>
      </c>
      <c r="B340" s="24" t="s">
        <v>198</v>
      </c>
      <c r="C340" s="24" t="s">
        <v>199</v>
      </c>
      <c r="D340" s="24"/>
      <c r="E340" s="25">
        <v>0</v>
      </c>
      <c r="F340" s="25">
        <v>0</v>
      </c>
      <c r="G340" s="25">
        <v>0</v>
      </c>
      <c r="H340" s="85">
        <v>0</v>
      </c>
      <c r="I340" s="85"/>
      <c r="J340" s="85"/>
      <c r="K340" s="85"/>
      <c r="L340" s="85"/>
      <c r="M340" s="85"/>
      <c r="N340" s="8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1:109" s="28" customFormat="1" ht="39" customHeight="1" x14ac:dyDescent="0.2">
      <c r="A341" s="9" t="s">
        <v>200</v>
      </c>
      <c r="B341" s="24" t="s">
        <v>201</v>
      </c>
      <c r="C341" s="24" t="s">
        <v>77</v>
      </c>
      <c r="D341" s="24"/>
      <c r="E341" s="25">
        <v>0</v>
      </c>
      <c r="F341" s="25">
        <v>0</v>
      </c>
      <c r="G341" s="25">
        <v>0</v>
      </c>
      <c r="H341" s="85">
        <v>0</v>
      </c>
      <c r="I341" s="85"/>
      <c r="J341" s="85"/>
      <c r="K341" s="85"/>
      <c r="L341" s="85"/>
      <c r="M341" s="85"/>
      <c r="N341" s="8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1:109" s="28" customFormat="1" ht="25.5" customHeight="1" x14ac:dyDescent="0.2">
      <c r="A342" s="9" t="s">
        <v>202</v>
      </c>
      <c r="B342" s="24" t="s">
        <v>203</v>
      </c>
      <c r="C342" s="24" t="s">
        <v>22</v>
      </c>
      <c r="D342" s="24"/>
      <c r="E342" s="8">
        <f>E343+E344+E345+E351+E352+E353+E354+E355+E356+E357+E358</f>
        <v>1918837.12</v>
      </c>
      <c r="F342" s="8">
        <f>F343+F344+F345+F351+F352+F353+F354+F355+F356+F357+F358</f>
        <v>1261520.71</v>
      </c>
      <c r="G342" s="8">
        <f>G343+G344+G345+G351+G352+G353+G354+G355+G356+G357+G358</f>
        <v>1261520.71</v>
      </c>
      <c r="H342" s="95">
        <v>0</v>
      </c>
      <c r="I342" s="95"/>
      <c r="J342" s="95"/>
      <c r="K342" s="95"/>
      <c r="L342" s="95"/>
      <c r="M342" s="95"/>
      <c r="N342" s="9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1:109" s="28" customFormat="1" ht="25.5" customHeight="1" x14ac:dyDescent="0.2">
      <c r="A343" s="9" t="s">
        <v>2</v>
      </c>
      <c r="B343" s="24" t="s">
        <v>203</v>
      </c>
      <c r="C343" s="24" t="s">
        <v>22</v>
      </c>
      <c r="D343" s="24" t="s">
        <v>48</v>
      </c>
      <c r="E343" s="25">
        <f>'[1]244-221 Вн доп'!B35</f>
        <v>0</v>
      </c>
      <c r="F343" s="25">
        <f>'[1]244-221 Вн доп'!C35</f>
        <v>0</v>
      </c>
      <c r="G343" s="25">
        <f>'[1]244-221 Вн доп'!D35</f>
        <v>0</v>
      </c>
      <c r="H343" s="85">
        <v>0</v>
      </c>
      <c r="I343" s="85"/>
      <c r="J343" s="85"/>
      <c r="K343" s="85"/>
      <c r="L343" s="85"/>
      <c r="M343" s="85"/>
      <c r="N343" s="8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1:109" s="28" customFormat="1" ht="25.5" customHeight="1" x14ac:dyDescent="0.2">
      <c r="A344" s="9" t="s">
        <v>3</v>
      </c>
      <c r="B344" s="24" t="s">
        <v>203</v>
      </c>
      <c r="C344" s="24" t="s">
        <v>22</v>
      </c>
      <c r="D344" s="24" t="s">
        <v>49</v>
      </c>
      <c r="E344" s="25">
        <f>'[1]244-222 Вн доп'!E21</f>
        <v>0</v>
      </c>
      <c r="F344" s="25">
        <f>'[1]244-222 Вн доп'!F21</f>
        <v>0</v>
      </c>
      <c r="G344" s="25">
        <f>'[1]244-222 Вн доп'!G21</f>
        <v>0</v>
      </c>
      <c r="H344" s="85">
        <v>0</v>
      </c>
      <c r="I344" s="85"/>
      <c r="J344" s="85"/>
      <c r="K344" s="85"/>
      <c r="L344" s="85"/>
      <c r="M344" s="85"/>
      <c r="N344" s="8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1:109" s="28" customFormat="1" ht="25.5" customHeight="1" x14ac:dyDescent="0.2">
      <c r="A345" s="9" t="s">
        <v>36</v>
      </c>
      <c r="B345" s="24" t="s">
        <v>203</v>
      </c>
      <c r="C345" s="24" t="s">
        <v>22</v>
      </c>
      <c r="D345" s="24" t="s">
        <v>50</v>
      </c>
      <c r="E345" s="8">
        <f>E346+E347+E348+E349+E350</f>
        <v>0</v>
      </c>
      <c r="F345" s="8">
        <f>F346+F347+F348+F349+F350</f>
        <v>0</v>
      </c>
      <c r="G345" s="8">
        <f>G346+G347+G348+G349+G350</f>
        <v>0</v>
      </c>
      <c r="H345" s="95">
        <v>0</v>
      </c>
      <c r="I345" s="95"/>
      <c r="J345" s="95"/>
      <c r="K345" s="95"/>
      <c r="L345" s="95"/>
      <c r="M345" s="95"/>
      <c r="N345" s="9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1:109" s="28" customFormat="1" ht="25.5" customHeight="1" x14ac:dyDescent="0.2">
      <c r="A346" s="9" t="s">
        <v>6</v>
      </c>
      <c r="B346" s="24" t="s">
        <v>204</v>
      </c>
      <c r="C346" s="24" t="s">
        <v>22</v>
      </c>
      <c r="D346" s="24" t="s">
        <v>7</v>
      </c>
      <c r="E346" s="25">
        <f>'[1]244-223 ВН доп'!G9</f>
        <v>0</v>
      </c>
      <c r="F346" s="25">
        <f>'[1]244-223 ВН доп'!J9</f>
        <v>0</v>
      </c>
      <c r="G346" s="25">
        <f>'[1]244-223 ВН доп'!M9</f>
        <v>0</v>
      </c>
      <c r="H346" s="85">
        <v>0</v>
      </c>
      <c r="I346" s="85"/>
      <c r="J346" s="85"/>
      <c r="K346" s="85"/>
      <c r="L346" s="85"/>
      <c r="M346" s="85"/>
      <c r="N346" s="8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1:109" s="28" customFormat="1" ht="25.5" customHeight="1" x14ac:dyDescent="0.2">
      <c r="A347" s="9" t="s">
        <v>8</v>
      </c>
      <c r="B347" s="24" t="s">
        <v>205</v>
      </c>
      <c r="C347" s="24" t="s">
        <v>22</v>
      </c>
      <c r="D347" s="24" t="s">
        <v>9</v>
      </c>
      <c r="E347" s="25">
        <f>'[1]244-223 ВН доп'!G10+'[1]244-223 ВН доп'!G11</f>
        <v>0</v>
      </c>
      <c r="F347" s="25">
        <f>'[1]244-223 ВН доп'!J10+'[1]244-223 ВН доп'!J11</f>
        <v>0</v>
      </c>
      <c r="G347" s="25">
        <f>'[1]244-223 ВН доп'!M10+'[1]244-223 ВН доп'!M11</f>
        <v>0</v>
      </c>
      <c r="H347" s="85">
        <v>0</v>
      </c>
      <c r="I347" s="85"/>
      <c r="J347" s="85"/>
      <c r="K347" s="85"/>
      <c r="L347" s="85"/>
      <c r="M347" s="85"/>
      <c r="N347" s="8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1:109" s="28" customFormat="1" ht="25.5" customHeight="1" x14ac:dyDescent="0.2">
      <c r="A348" s="9" t="s">
        <v>10</v>
      </c>
      <c r="B348" s="24" t="s">
        <v>206</v>
      </c>
      <c r="C348" s="24" t="s">
        <v>22</v>
      </c>
      <c r="D348" s="24" t="s">
        <v>11</v>
      </c>
      <c r="E348" s="25">
        <f>'[1]244-223 ВН доп'!G12</f>
        <v>0</v>
      </c>
      <c r="F348" s="25">
        <f>'[1]244-223 ВН доп'!J12</f>
        <v>0</v>
      </c>
      <c r="G348" s="25">
        <f>'[1]244-223 ВН доп'!M12</f>
        <v>0</v>
      </c>
      <c r="H348" s="85">
        <v>0</v>
      </c>
      <c r="I348" s="85"/>
      <c r="J348" s="85"/>
      <c r="K348" s="85"/>
      <c r="L348" s="85"/>
      <c r="M348" s="85"/>
      <c r="N348" s="8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1:109" s="28" customFormat="1" ht="25.5" customHeight="1" x14ac:dyDescent="0.2">
      <c r="A349" s="9" t="s">
        <v>12</v>
      </c>
      <c r="B349" s="24" t="s">
        <v>207</v>
      </c>
      <c r="C349" s="24" t="s">
        <v>22</v>
      </c>
      <c r="D349" s="24" t="s">
        <v>13</v>
      </c>
      <c r="E349" s="25">
        <f>'[1]244-223 ВН доп'!G13+'[1]244-223 ВН доп'!G14</f>
        <v>0</v>
      </c>
      <c r="F349" s="25">
        <f>'[1]244-223 ВН доп'!J13+'[1]244-223 ВН доп'!J14</f>
        <v>0</v>
      </c>
      <c r="G349" s="25">
        <f>'[1]244-223 ВН доп'!M13+'[1]244-223 ВН доп'!M14</f>
        <v>0</v>
      </c>
      <c r="H349" s="85">
        <v>0</v>
      </c>
      <c r="I349" s="85"/>
      <c r="J349" s="85"/>
      <c r="K349" s="85"/>
      <c r="L349" s="85"/>
      <c r="M349" s="85"/>
      <c r="N349" s="8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1:109" s="28" customFormat="1" ht="25.5" customHeight="1" x14ac:dyDescent="0.2">
      <c r="A350" s="9" t="s">
        <v>14</v>
      </c>
      <c r="B350" s="24" t="s">
        <v>208</v>
      </c>
      <c r="C350" s="24" t="s">
        <v>22</v>
      </c>
      <c r="D350" s="24" t="s">
        <v>15</v>
      </c>
      <c r="E350" s="25">
        <f>'[1]244-223 ВН доп'!G15</f>
        <v>0</v>
      </c>
      <c r="F350" s="25">
        <f>'[1]244-223 ВН доп'!J15</f>
        <v>0</v>
      </c>
      <c r="G350" s="25">
        <f>'[1]244-223 ВН доп'!M15</f>
        <v>0</v>
      </c>
      <c r="H350" s="85">
        <v>0</v>
      </c>
      <c r="I350" s="85"/>
      <c r="J350" s="85"/>
      <c r="K350" s="85"/>
      <c r="L350" s="85"/>
      <c r="M350" s="85"/>
      <c r="N350" s="8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1:109" s="28" customFormat="1" ht="25.5" customHeight="1" x14ac:dyDescent="0.2">
      <c r="A351" s="9" t="s">
        <v>37</v>
      </c>
      <c r="B351" s="24" t="s">
        <v>203</v>
      </c>
      <c r="C351" s="24" t="s">
        <v>22</v>
      </c>
      <c r="D351" s="24" t="s">
        <v>51</v>
      </c>
      <c r="E351" s="25">
        <f>'[1]244-224 Вн доп'!E16</f>
        <v>0</v>
      </c>
      <c r="F351" s="25">
        <f>'[1]244-224 Вн доп'!F16</f>
        <v>0</v>
      </c>
      <c r="G351" s="25">
        <f>'[1]244-224 Вн доп'!G16</f>
        <v>0</v>
      </c>
      <c r="H351" s="85">
        <v>0</v>
      </c>
      <c r="I351" s="85"/>
      <c r="J351" s="85"/>
      <c r="K351" s="85"/>
      <c r="L351" s="85"/>
      <c r="M351" s="85"/>
      <c r="N351" s="8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1:109" s="28" customFormat="1" ht="25.5" customHeight="1" x14ac:dyDescent="0.2">
      <c r="A352" s="9" t="s">
        <v>4</v>
      </c>
      <c r="B352" s="24" t="s">
        <v>203</v>
      </c>
      <c r="C352" s="24" t="s">
        <v>22</v>
      </c>
      <c r="D352" s="24" t="s">
        <v>52</v>
      </c>
      <c r="E352" s="25">
        <v>301715.63</v>
      </c>
      <c r="F352" s="25">
        <v>301715.63</v>
      </c>
      <c r="G352" s="25">
        <v>301715.63</v>
      </c>
      <c r="H352" s="85">
        <f>F352-G352</f>
        <v>0</v>
      </c>
      <c r="I352" s="85"/>
      <c r="J352" s="85"/>
      <c r="K352" s="85"/>
      <c r="L352" s="85"/>
      <c r="M352" s="85"/>
      <c r="N352" s="8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1:109" s="28" customFormat="1" ht="25.5" customHeight="1" x14ac:dyDescent="0.2">
      <c r="A353" s="9" t="s">
        <v>5</v>
      </c>
      <c r="B353" s="24" t="s">
        <v>203</v>
      </c>
      <c r="C353" s="24" t="s">
        <v>22</v>
      </c>
      <c r="D353" s="24" t="s">
        <v>53</v>
      </c>
      <c r="E353" s="25">
        <f>'[1]244-226Вн доп'!E42</f>
        <v>0</v>
      </c>
      <c r="F353" s="25">
        <f>'[1]244-226Вн доп'!F42</f>
        <v>0</v>
      </c>
      <c r="G353" s="25">
        <f>'[1]244-226Вн доп'!G42</f>
        <v>0</v>
      </c>
      <c r="H353" s="85">
        <v>0</v>
      </c>
      <c r="I353" s="85"/>
      <c r="J353" s="85"/>
      <c r="K353" s="85"/>
      <c r="L353" s="85"/>
      <c r="M353" s="85"/>
      <c r="N353" s="8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1:109" s="28" customFormat="1" ht="25.5" customHeight="1" x14ac:dyDescent="0.2">
      <c r="A354" s="9" t="s">
        <v>38</v>
      </c>
      <c r="B354" s="24" t="s">
        <v>203</v>
      </c>
      <c r="C354" s="24" t="s">
        <v>22</v>
      </c>
      <c r="D354" s="24" t="s">
        <v>54</v>
      </c>
      <c r="E354" s="25">
        <f>'[1]244-227 Вн доп'!E42</f>
        <v>0</v>
      </c>
      <c r="F354" s="25">
        <f>'[1]244-227 Вн доп'!F42</f>
        <v>0</v>
      </c>
      <c r="G354" s="25">
        <f>'[1]244-227 Вн доп'!G42</f>
        <v>0</v>
      </c>
      <c r="H354" s="85">
        <v>0</v>
      </c>
      <c r="I354" s="85"/>
      <c r="J354" s="85"/>
      <c r="K354" s="85"/>
      <c r="L354" s="85"/>
      <c r="M354" s="85"/>
      <c r="N354" s="8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1:109" s="28" customFormat="1" ht="25.5" customHeight="1" x14ac:dyDescent="0.2">
      <c r="A355" s="9" t="s">
        <v>39</v>
      </c>
      <c r="B355" s="24" t="s">
        <v>203</v>
      </c>
      <c r="C355" s="24" t="s">
        <v>22</v>
      </c>
      <c r="D355" s="24" t="s">
        <v>55</v>
      </c>
      <c r="E355" s="25">
        <f>'[1]244-228 Вн доп'!E42</f>
        <v>0</v>
      </c>
      <c r="F355" s="25">
        <f>'[1]244-228 Вн доп'!F42</f>
        <v>0</v>
      </c>
      <c r="G355" s="25">
        <f>'[1]244-228 Вн доп'!G42</f>
        <v>0</v>
      </c>
      <c r="H355" s="82">
        <v>0</v>
      </c>
      <c r="I355" s="74"/>
      <c r="J355" s="74"/>
      <c r="K355" s="74"/>
      <c r="L355" s="74"/>
      <c r="M355" s="74"/>
      <c r="N355" s="7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1:109" s="28" customFormat="1" ht="28.5" customHeight="1" x14ac:dyDescent="0.2">
      <c r="A356" s="9" t="s">
        <v>40</v>
      </c>
      <c r="B356" s="24" t="s">
        <v>203</v>
      </c>
      <c r="C356" s="24" t="s">
        <v>22</v>
      </c>
      <c r="D356" s="24" t="s">
        <v>56</v>
      </c>
      <c r="E356" s="25">
        <f>'[1]244-229 Вн доп'!E42</f>
        <v>0</v>
      </c>
      <c r="F356" s="25">
        <f>'[1]244-229 Вн доп'!F42</f>
        <v>0</v>
      </c>
      <c r="G356" s="25">
        <f>'[1]244-229 Вн доп'!G42</f>
        <v>0</v>
      </c>
      <c r="H356" s="85">
        <v>0</v>
      </c>
      <c r="I356" s="85"/>
      <c r="J356" s="85"/>
      <c r="K356" s="85"/>
      <c r="L356" s="85"/>
      <c r="M356" s="85"/>
      <c r="N356" s="8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1:109" s="28" customFormat="1" ht="25.5" customHeight="1" x14ac:dyDescent="0.2">
      <c r="A357" s="9" t="s">
        <v>41</v>
      </c>
      <c r="B357" s="24" t="s">
        <v>203</v>
      </c>
      <c r="C357" s="24" t="s">
        <v>22</v>
      </c>
      <c r="D357" s="24" t="s">
        <v>57</v>
      </c>
      <c r="E357" s="25">
        <v>666500</v>
      </c>
      <c r="F357" s="25">
        <v>402503.59</v>
      </c>
      <c r="G357" s="25">
        <f>F357</f>
        <v>402503.59</v>
      </c>
      <c r="H357" s="85">
        <v>0</v>
      </c>
      <c r="I357" s="85"/>
      <c r="J357" s="85"/>
      <c r="K357" s="85"/>
      <c r="L357" s="85"/>
      <c r="M357" s="85"/>
      <c r="N357" s="8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1:109" s="28" customFormat="1" ht="25.5" customHeight="1" x14ac:dyDescent="0.2">
      <c r="A358" s="9" t="s">
        <v>42</v>
      </c>
      <c r="B358" s="24" t="s">
        <v>203</v>
      </c>
      <c r="C358" s="24" t="s">
        <v>22</v>
      </c>
      <c r="D358" s="24" t="s">
        <v>58</v>
      </c>
      <c r="E358" s="8">
        <f>E359+E360+E361+E362+E363+E364+E365+E366+E367</f>
        <v>950621.49</v>
      </c>
      <c r="F358" s="8">
        <f>F359+F360+F361+F362+F363+F364+F365+F366+F367</f>
        <v>557301.49</v>
      </c>
      <c r="G358" s="8">
        <f>G359+G360+G361+G362+G363+G364+G365+G366+G367</f>
        <v>557301.49</v>
      </c>
      <c r="H358" s="95">
        <v>0</v>
      </c>
      <c r="I358" s="95"/>
      <c r="J358" s="95"/>
      <c r="K358" s="95"/>
      <c r="L358" s="95"/>
      <c r="M358" s="95"/>
      <c r="N358" s="9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1:109" s="28" customFormat="1" ht="30" customHeight="1" x14ac:dyDescent="0.2">
      <c r="A359" s="9" t="s">
        <v>209</v>
      </c>
      <c r="B359" s="24" t="s">
        <v>203</v>
      </c>
      <c r="C359" s="24" t="s">
        <v>22</v>
      </c>
      <c r="D359" s="24" t="s">
        <v>23</v>
      </c>
      <c r="E359" s="25">
        <f>'[1]244-341 Вн доп'!E15</f>
        <v>0</v>
      </c>
      <c r="F359" s="25">
        <f>'[1]244-341 Вн доп'!F15</f>
        <v>0</v>
      </c>
      <c r="G359" s="25">
        <f>'[1]244-341 Вн доп'!G15</f>
        <v>0</v>
      </c>
      <c r="H359" s="85">
        <v>0</v>
      </c>
      <c r="I359" s="85"/>
      <c r="J359" s="85"/>
      <c r="K359" s="85"/>
      <c r="L359" s="85"/>
      <c r="M359" s="85"/>
      <c r="N359" s="8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1:109" s="28" customFormat="1" ht="25.5" customHeight="1" x14ac:dyDescent="0.2">
      <c r="A360" s="9" t="s">
        <v>24</v>
      </c>
      <c r="B360" s="24" t="s">
        <v>203</v>
      </c>
      <c r="C360" s="24" t="s">
        <v>22</v>
      </c>
      <c r="D360" s="24" t="s">
        <v>25</v>
      </c>
      <c r="E360" s="25">
        <v>0</v>
      </c>
      <c r="F360" s="25">
        <v>0</v>
      </c>
      <c r="G360" s="25">
        <f>F360</f>
        <v>0</v>
      </c>
      <c r="H360" s="85">
        <v>0</v>
      </c>
      <c r="I360" s="85"/>
      <c r="J360" s="85"/>
      <c r="K360" s="85"/>
      <c r="L360" s="85"/>
      <c r="M360" s="85"/>
      <c r="N360" s="8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1:109" s="28" customFormat="1" ht="25.5" customHeight="1" x14ac:dyDescent="0.2">
      <c r="A361" s="9" t="s">
        <v>26</v>
      </c>
      <c r="B361" s="24" t="s">
        <v>203</v>
      </c>
      <c r="C361" s="24" t="s">
        <v>22</v>
      </c>
      <c r="D361" s="24" t="s">
        <v>27</v>
      </c>
      <c r="E361" s="25">
        <f>'[1]244-343 Вн доп'!E42</f>
        <v>0</v>
      </c>
      <c r="F361" s="25">
        <f>'[1]244-343 Вн доп'!F42</f>
        <v>0</v>
      </c>
      <c r="G361" s="25">
        <f>'[1]244-343 Вн доп'!G42</f>
        <v>0</v>
      </c>
      <c r="H361" s="85">
        <v>0</v>
      </c>
      <c r="I361" s="85"/>
      <c r="J361" s="85"/>
      <c r="K361" s="85"/>
      <c r="L361" s="85"/>
      <c r="M361" s="85"/>
      <c r="N361" s="8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1:109" s="28" customFormat="1" ht="25.5" customHeight="1" x14ac:dyDescent="0.2">
      <c r="A362" s="9" t="s">
        <v>28</v>
      </c>
      <c r="B362" s="24" t="s">
        <v>203</v>
      </c>
      <c r="C362" s="24" t="s">
        <v>22</v>
      </c>
      <c r="D362" s="24" t="s">
        <v>29</v>
      </c>
      <c r="E362" s="25">
        <f>'[1]244-344 Вн доп'!E42</f>
        <v>0</v>
      </c>
      <c r="F362" s="25">
        <f>'[1]244-344 Вн доп'!F42</f>
        <v>0</v>
      </c>
      <c r="G362" s="25">
        <f>'[1]244-344 Вн доп'!G42</f>
        <v>0</v>
      </c>
      <c r="H362" s="85">
        <v>0</v>
      </c>
      <c r="I362" s="85"/>
      <c r="J362" s="85"/>
      <c r="K362" s="85"/>
      <c r="L362" s="85"/>
      <c r="M362" s="85"/>
      <c r="N362" s="8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1:109" s="28" customFormat="1" ht="25.5" customHeight="1" x14ac:dyDescent="0.2">
      <c r="A363" s="9" t="s">
        <v>78</v>
      </c>
      <c r="B363" s="24" t="s">
        <v>203</v>
      </c>
      <c r="C363" s="24" t="s">
        <v>22</v>
      </c>
      <c r="D363" s="24" t="s">
        <v>30</v>
      </c>
      <c r="E363" s="25">
        <v>547790</v>
      </c>
      <c r="F363" s="25">
        <v>154470</v>
      </c>
      <c r="G363" s="25">
        <f>F363</f>
        <v>154470</v>
      </c>
      <c r="H363" s="85">
        <v>0</v>
      </c>
      <c r="I363" s="85"/>
      <c r="J363" s="85"/>
      <c r="K363" s="85"/>
      <c r="L363" s="85"/>
      <c r="M363" s="85"/>
      <c r="N363" s="8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1:109" s="28" customFormat="1" ht="25.5" customHeight="1" x14ac:dyDescent="0.2">
      <c r="A364" s="9" t="s">
        <v>31</v>
      </c>
      <c r="B364" s="24" t="s">
        <v>203</v>
      </c>
      <c r="C364" s="24" t="s">
        <v>22</v>
      </c>
      <c r="D364" s="24" t="s">
        <v>32</v>
      </c>
      <c r="E364" s="25">
        <v>402831.49</v>
      </c>
      <c r="F364" s="25">
        <v>402831.49</v>
      </c>
      <c r="G364" s="25">
        <f>F364</f>
        <v>402831.49</v>
      </c>
      <c r="H364" s="85">
        <v>0</v>
      </c>
      <c r="I364" s="85"/>
      <c r="J364" s="85"/>
      <c r="K364" s="85"/>
      <c r="L364" s="85"/>
      <c r="M364" s="85"/>
      <c r="N364" s="8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1:109" ht="25.5" customHeight="1" x14ac:dyDescent="0.2">
      <c r="A365" s="9" t="s">
        <v>72</v>
      </c>
      <c r="B365" s="24" t="s">
        <v>203</v>
      </c>
      <c r="C365" s="24" t="s">
        <v>22</v>
      </c>
      <c r="D365" s="24" t="s">
        <v>33</v>
      </c>
      <c r="E365" s="25">
        <f>'[1]244-349 Вн доп'!E42</f>
        <v>0</v>
      </c>
      <c r="F365" s="25">
        <f>'[1]244-349 Вн доп'!F42</f>
        <v>0</v>
      </c>
      <c r="G365" s="25">
        <f>'[1]244-349 Вн доп'!G42</f>
        <v>0</v>
      </c>
      <c r="H365" s="85">
        <v>0</v>
      </c>
      <c r="I365" s="85"/>
      <c r="J365" s="85"/>
      <c r="K365" s="85"/>
      <c r="L365" s="85"/>
      <c r="M365" s="85"/>
      <c r="N365" s="85"/>
    </row>
    <row r="366" spans="1:109" ht="41.25" customHeight="1" x14ac:dyDescent="0.2">
      <c r="A366" s="9" t="s">
        <v>210</v>
      </c>
      <c r="B366" s="24" t="s">
        <v>203</v>
      </c>
      <c r="C366" s="24" t="s">
        <v>22</v>
      </c>
      <c r="D366" s="24" t="s">
        <v>81</v>
      </c>
      <c r="E366" s="25">
        <f>'[1]244-352 Вн доп'!E42</f>
        <v>0</v>
      </c>
      <c r="F366" s="25">
        <f>'[1]244-352 Вн доп'!F42</f>
        <v>0</v>
      </c>
      <c r="G366" s="25">
        <f>'[1]244-352 Вн доп'!G42</f>
        <v>0</v>
      </c>
      <c r="H366" s="85">
        <v>0</v>
      </c>
      <c r="I366" s="85"/>
      <c r="J366" s="85"/>
      <c r="K366" s="85"/>
      <c r="L366" s="85"/>
      <c r="M366" s="85"/>
      <c r="N366" s="85"/>
    </row>
    <row r="367" spans="1:109" ht="46.5" customHeight="1" x14ac:dyDescent="0.2">
      <c r="A367" s="9" t="s">
        <v>211</v>
      </c>
      <c r="B367" s="24" t="s">
        <v>203</v>
      </c>
      <c r="C367" s="24" t="s">
        <v>22</v>
      </c>
      <c r="D367" s="24" t="s">
        <v>82</v>
      </c>
      <c r="E367" s="25">
        <f>'[1]244-353 Вн доп'!E42</f>
        <v>0</v>
      </c>
      <c r="F367" s="25">
        <f>'[1]244-353 Вн доп'!F42</f>
        <v>0</v>
      </c>
      <c r="G367" s="25">
        <f>'[1]244-353 Вн доп'!G42</f>
        <v>0</v>
      </c>
      <c r="H367" s="85">
        <v>0</v>
      </c>
      <c r="I367" s="85"/>
      <c r="J367" s="85"/>
      <c r="K367" s="85"/>
      <c r="L367" s="85"/>
      <c r="M367" s="85"/>
      <c r="N367" s="85"/>
    </row>
    <row r="368" spans="1:109" s="28" customFormat="1" ht="25.5" customHeight="1" x14ac:dyDescent="0.2">
      <c r="A368" s="67" t="s">
        <v>215</v>
      </c>
      <c r="B368" s="68" t="s">
        <v>151</v>
      </c>
      <c r="C368" s="68" t="s">
        <v>96</v>
      </c>
      <c r="D368" s="68"/>
      <c r="E368" s="69">
        <f>E369+E370+E371+E372+E373+E374+E375+E377+E379+E380+E386+E387+E389</f>
        <v>3724682.98</v>
      </c>
      <c r="F368" s="69">
        <f>F369+F370+F371+F372+F373+F374+F375+F377+F379+F380+F386+F387+F389</f>
        <v>3724682.98</v>
      </c>
      <c r="G368" s="69">
        <f>G369+G370+G371+G372+G373+G374+G375+G377+G379+G380+G386+G387+G389</f>
        <v>289914.55</v>
      </c>
      <c r="H368" s="103">
        <f>F368-G368</f>
        <v>3434768.43</v>
      </c>
      <c r="I368" s="104"/>
      <c r="J368" s="104"/>
      <c r="K368" s="104"/>
      <c r="L368" s="104"/>
      <c r="M368" s="104"/>
      <c r="N368" s="10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1:109" s="28" customFormat="1" ht="31.5" customHeight="1" x14ac:dyDescent="0.2">
      <c r="A369" s="9" t="s">
        <v>153</v>
      </c>
      <c r="B369" s="24" t="s">
        <v>154</v>
      </c>
      <c r="C369" s="24" t="s">
        <v>65</v>
      </c>
      <c r="D369" s="24" t="s">
        <v>43</v>
      </c>
      <c r="E369" s="25">
        <f>'[1]111-211 безв'!E24</f>
        <v>0</v>
      </c>
      <c r="F369" s="25">
        <f>'[1]111-211 безв'!F24</f>
        <v>0</v>
      </c>
      <c r="G369" s="25">
        <f>'[1]111-211 безв'!G24</f>
        <v>0</v>
      </c>
      <c r="H369" s="85">
        <v>0</v>
      </c>
      <c r="I369" s="85"/>
      <c r="J369" s="85"/>
      <c r="K369" s="85"/>
      <c r="L369" s="85"/>
      <c r="M369" s="85"/>
      <c r="N369" s="8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1:109" s="28" customFormat="1" ht="34.5" customHeight="1" x14ac:dyDescent="0.2">
      <c r="A370" s="9" t="s">
        <v>35</v>
      </c>
      <c r="B370" s="24" t="s">
        <v>155</v>
      </c>
      <c r="C370" s="24" t="s">
        <v>65</v>
      </c>
      <c r="D370" s="24" t="s">
        <v>44</v>
      </c>
      <c r="E370" s="25">
        <f>'[1]111-266 безв'!E19</f>
        <v>0</v>
      </c>
      <c r="F370" s="25">
        <f>'[1]111-266 безв'!F19</f>
        <v>0</v>
      </c>
      <c r="G370" s="25">
        <f>'[1]111-266 безв'!G19</f>
        <v>0</v>
      </c>
      <c r="H370" s="85">
        <v>0</v>
      </c>
      <c r="I370" s="85"/>
      <c r="J370" s="85"/>
      <c r="K370" s="85"/>
      <c r="L370" s="85"/>
      <c r="M370" s="85"/>
      <c r="N370" s="8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1:109" s="28" customFormat="1" ht="30.75" customHeight="1" x14ac:dyDescent="0.2">
      <c r="A371" s="9" t="s">
        <v>156</v>
      </c>
      <c r="B371" s="24" t="s">
        <v>157</v>
      </c>
      <c r="C371" s="24" t="s">
        <v>66</v>
      </c>
      <c r="D371" s="24" t="s">
        <v>45</v>
      </c>
      <c r="E371" s="25">
        <f>'[1]112-212 безв'!E17</f>
        <v>0</v>
      </c>
      <c r="F371" s="25">
        <f>'[1]112-212 безв'!F17</f>
        <v>0</v>
      </c>
      <c r="G371" s="25">
        <f>'[1]112-212 безв'!G17</f>
        <v>0</v>
      </c>
      <c r="H371" s="85">
        <v>0</v>
      </c>
      <c r="I371" s="85"/>
      <c r="J371" s="85"/>
      <c r="K371" s="85"/>
      <c r="L371" s="85"/>
      <c r="M371" s="85"/>
      <c r="N371" s="8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1:109" s="31" customFormat="1" ht="39.75" customHeight="1" x14ac:dyDescent="0.2">
      <c r="A372" s="9" t="s">
        <v>158</v>
      </c>
      <c r="B372" s="24" t="s">
        <v>159</v>
      </c>
      <c r="C372" s="24" t="s">
        <v>66</v>
      </c>
      <c r="D372" s="24" t="s">
        <v>160</v>
      </c>
      <c r="E372" s="25">
        <f>'[1]112-214 безв'!E17</f>
        <v>0</v>
      </c>
      <c r="F372" s="25">
        <f>'[1]112-214 безв'!F17</f>
        <v>0</v>
      </c>
      <c r="G372" s="25">
        <f>'[1]112-214 безв'!G17</f>
        <v>0</v>
      </c>
      <c r="H372" s="85">
        <v>0</v>
      </c>
      <c r="I372" s="85"/>
      <c r="J372" s="85"/>
      <c r="K372" s="85"/>
      <c r="L372" s="85"/>
      <c r="M372" s="85"/>
      <c r="N372" s="85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</row>
    <row r="373" spans="1:109" s="28" customFormat="1" ht="25.5" customHeight="1" x14ac:dyDescent="0.2">
      <c r="A373" s="9" t="s">
        <v>5</v>
      </c>
      <c r="B373" s="24" t="s">
        <v>161</v>
      </c>
      <c r="C373" s="24" t="s">
        <v>66</v>
      </c>
      <c r="D373" s="24" t="s">
        <v>53</v>
      </c>
      <c r="E373" s="25">
        <v>64000</v>
      </c>
      <c r="F373" s="25">
        <v>64000</v>
      </c>
      <c r="G373" s="25">
        <f>'[1]112-226 безв'!G17</f>
        <v>0</v>
      </c>
      <c r="H373" s="85">
        <f>F373-G373</f>
        <v>64000</v>
      </c>
      <c r="I373" s="85"/>
      <c r="J373" s="85"/>
      <c r="K373" s="85"/>
      <c r="L373" s="85"/>
      <c r="M373" s="85"/>
      <c r="N373" s="8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1:109" s="28" customFormat="1" ht="25.5" customHeight="1" x14ac:dyDescent="0.2">
      <c r="A374" s="9" t="s">
        <v>35</v>
      </c>
      <c r="B374" s="24" t="s">
        <v>162</v>
      </c>
      <c r="C374" s="24" t="s">
        <v>66</v>
      </c>
      <c r="D374" s="24" t="s">
        <v>44</v>
      </c>
      <c r="E374" s="25">
        <f>'[1]112-266 безв'!E17</f>
        <v>0</v>
      </c>
      <c r="F374" s="25">
        <f>'[1]112-266 безв'!F17</f>
        <v>0</v>
      </c>
      <c r="G374" s="25">
        <f>'[1]112-266 безв'!G17</f>
        <v>0</v>
      </c>
      <c r="H374" s="85">
        <v>0</v>
      </c>
      <c r="I374" s="85"/>
      <c r="J374" s="85"/>
      <c r="K374" s="85"/>
      <c r="L374" s="85"/>
      <c r="M374" s="85"/>
      <c r="N374" s="8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1:109" s="28" customFormat="1" ht="40.5" customHeight="1" x14ac:dyDescent="0.2">
      <c r="A375" s="9" t="s">
        <v>165</v>
      </c>
      <c r="B375" s="24" t="s">
        <v>166</v>
      </c>
      <c r="C375" s="24" t="s">
        <v>67</v>
      </c>
      <c r="D375" s="24" t="s">
        <v>46</v>
      </c>
      <c r="E375" s="8">
        <f>'[1]119-213  безв'!E19</f>
        <v>0</v>
      </c>
      <c r="F375" s="8">
        <f>'[1]119-213  безв'!F19</f>
        <v>0</v>
      </c>
      <c r="G375" s="8">
        <f>'[1]119-213  безв'!G19</f>
        <v>0</v>
      </c>
      <c r="H375" s="95">
        <v>0</v>
      </c>
      <c r="I375" s="95"/>
      <c r="J375" s="95"/>
      <c r="K375" s="95"/>
      <c r="L375" s="95"/>
      <c r="M375" s="95"/>
      <c r="N375" s="9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1:109" s="28" customFormat="1" ht="27" customHeight="1" x14ac:dyDescent="0.2">
      <c r="A376" s="9" t="s">
        <v>167</v>
      </c>
      <c r="B376" s="24" t="s">
        <v>168</v>
      </c>
      <c r="C376" s="24" t="s">
        <v>67</v>
      </c>
      <c r="D376" s="24" t="s">
        <v>46</v>
      </c>
      <c r="E376" s="25">
        <f>'[1]119-213  безв'!E13</f>
        <v>0</v>
      </c>
      <c r="F376" s="25">
        <f>'[1]119-213  безв'!F13</f>
        <v>0</v>
      </c>
      <c r="G376" s="25">
        <f>'[1]119-213  безв'!G13</f>
        <v>0</v>
      </c>
      <c r="H376" s="85">
        <v>0</v>
      </c>
      <c r="I376" s="85"/>
      <c r="J376" s="85"/>
      <c r="K376" s="85"/>
      <c r="L376" s="85"/>
      <c r="M376" s="85"/>
      <c r="N376" s="8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1:109" s="28" customFormat="1" ht="25.5" customHeight="1" x14ac:dyDescent="0.2">
      <c r="A377" s="9" t="s">
        <v>169</v>
      </c>
      <c r="B377" s="24" t="s">
        <v>170</v>
      </c>
      <c r="C377" s="24" t="s">
        <v>67</v>
      </c>
      <c r="D377" s="24" t="s">
        <v>46</v>
      </c>
      <c r="E377" s="25">
        <f>'[1]119-213  безв'!E14</f>
        <v>0</v>
      </c>
      <c r="F377" s="25">
        <f>'[1]119-213  безв'!F14</f>
        <v>0</v>
      </c>
      <c r="G377" s="25">
        <f>'[1]119-213  безв'!G14</f>
        <v>0</v>
      </c>
      <c r="H377" s="85">
        <v>0</v>
      </c>
      <c r="I377" s="85"/>
      <c r="J377" s="85"/>
      <c r="K377" s="85"/>
      <c r="L377" s="85"/>
      <c r="M377" s="85"/>
      <c r="N377" s="8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1:109" s="28" customFormat="1" ht="25.5" customHeight="1" x14ac:dyDescent="0.2">
      <c r="A378" s="9" t="s">
        <v>5</v>
      </c>
      <c r="B378" s="24" t="s">
        <v>171</v>
      </c>
      <c r="C378" s="24" t="s">
        <v>67</v>
      </c>
      <c r="D378" s="24" t="s">
        <v>53</v>
      </c>
      <c r="E378" s="25">
        <f>'[1]119-226 безв'!E19</f>
        <v>0</v>
      </c>
      <c r="F378" s="25">
        <f>'[1]119-226 безв'!F19</f>
        <v>0</v>
      </c>
      <c r="G378" s="25">
        <f>'[1]119-226 безв'!G19</f>
        <v>0</v>
      </c>
      <c r="H378" s="82">
        <v>0</v>
      </c>
      <c r="I378" s="74"/>
      <c r="J378" s="74"/>
      <c r="K378" s="74"/>
      <c r="L378" s="74"/>
      <c r="M378" s="74"/>
      <c r="N378" s="7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1:109" s="28" customFormat="1" ht="25.5" customHeight="1" x14ac:dyDescent="0.2">
      <c r="A379" s="9" t="s">
        <v>34</v>
      </c>
      <c r="B379" s="24" t="s">
        <v>172</v>
      </c>
      <c r="C379" s="24" t="s">
        <v>173</v>
      </c>
      <c r="D379" s="24"/>
      <c r="E379" s="25">
        <v>0</v>
      </c>
      <c r="F379" s="25">
        <v>0</v>
      </c>
      <c r="G379" s="25">
        <v>0</v>
      </c>
      <c r="H379" s="85">
        <v>0</v>
      </c>
      <c r="I379" s="85"/>
      <c r="J379" s="85"/>
      <c r="K379" s="85"/>
      <c r="L379" s="85"/>
      <c r="M379" s="85"/>
      <c r="N379" s="8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1:109" s="28" customFormat="1" ht="25.5" customHeight="1" x14ac:dyDescent="0.2">
      <c r="A380" s="9" t="s">
        <v>174</v>
      </c>
      <c r="B380" s="24" t="s">
        <v>175</v>
      </c>
      <c r="C380" s="24" t="s">
        <v>176</v>
      </c>
      <c r="D380" s="24"/>
      <c r="E380" s="8">
        <f>E381+E382+E383+E384+E385</f>
        <v>0</v>
      </c>
      <c r="F380" s="8">
        <f>F381+F382+F383+F384+F385</f>
        <v>0</v>
      </c>
      <c r="G380" s="8">
        <f>G381+G382+G383+G384+G385</f>
        <v>0</v>
      </c>
      <c r="H380" s="95">
        <v>0</v>
      </c>
      <c r="I380" s="95"/>
      <c r="J380" s="95"/>
      <c r="K380" s="95"/>
      <c r="L380" s="95"/>
      <c r="M380" s="95"/>
      <c r="N380" s="9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1:109" s="28" customFormat="1" ht="25.5" customHeight="1" x14ac:dyDescent="0.2">
      <c r="A381" s="9" t="s">
        <v>177</v>
      </c>
      <c r="B381" s="24" t="s">
        <v>178</v>
      </c>
      <c r="C381" s="24" t="s">
        <v>69</v>
      </c>
      <c r="D381" s="24" t="s">
        <v>47</v>
      </c>
      <c r="E381" s="25">
        <f>'[1]851-291 имущ безв'!E17</f>
        <v>0</v>
      </c>
      <c r="F381" s="25">
        <f>'[1]851-291 имущ безв'!F17</f>
        <v>0</v>
      </c>
      <c r="G381" s="25">
        <f>'[1]851-291 имущ безв'!G17</f>
        <v>0</v>
      </c>
      <c r="H381" s="85">
        <v>0</v>
      </c>
      <c r="I381" s="85"/>
      <c r="J381" s="85"/>
      <c r="K381" s="85"/>
      <c r="L381" s="85"/>
      <c r="M381" s="85"/>
      <c r="N381" s="8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1:109" s="28" customFormat="1" ht="25.5" customHeight="1" x14ac:dyDescent="0.2">
      <c r="A382" s="9" t="s">
        <v>16</v>
      </c>
      <c r="B382" s="24" t="s">
        <v>179</v>
      </c>
      <c r="C382" s="24" t="s">
        <v>69</v>
      </c>
      <c r="D382" s="24" t="s">
        <v>47</v>
      </c>
      <c r="E382" s="25">
        <f>'[1]851-291 земля безв'!E17</f>
        <v>0</v>
      </c>
      <c r="F382" s="25">
        <f>'[1]851-291 земля безв'!F17</f>
        <v>0</v>
      </c>
      <c r="G382" s="25">
        <f>'[1]851-291 земля безв'!G17</f>
        <v>0</v>
      </c>
      <c r="H382" s="85">
        <v>0</v>
      </c>
      <c r="I382" s="85"/>
      <c r="J382" s="85"/>
      <c r="K382" s="85"/>
      <c r="L382" s="85"/>
      <c r="M382" s="85"/>
      <c r="N382" s="8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1:109" s="28" customFormat="1" ht="25.5" customHeight="1" x14ac:dyDescent="0.2">
      <c r="A383" s="9" t="s">
        <v>180</v>
      </c>
      <c r="B383" s="24" t="s">
        <v>181</v>
      </c>
      <c r="C383" s="24" t="s">
        <v>70</v>
      </c>
      <c r="D383" s="24" t="s">
        <v>47</v>
      </c>
      <c r="E383" s="25">
        <f>'[1]852-291 транс безв'!E17</f>
        <v>0</v>
      </c>
      <c r="F383" s="25">
        <f>'[1]852-291 транс безв'!F17</f>
        <v>0</v>
      </c>
      <c r="G383" s="25">
        <f>'[1]852-291 транс безв'!G17</f>
        <v>0</v>
      </c>
      <c r="H383" s="85">
        <v>0</v>
      </c>
      <c r="I383" s="85"/>
      <c r="J383" s="85"/>
      <c r="K383" s="85"/>
      <c r="L383" s="85"/>
      <c r="M383" s="85"/>
      <c r="N383" s="8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1:109" s="28" customFormat="1" ht="25.5" customHeight="1" x14ac:dyDescent="0.2">
      <c r="A384" s="9" t="s">
        <v>182</v>
      </c>
      <c r="B384" s="24" t="s">
        <v>181</v>
      </c>
      <c r="C384" s="24" t="s">
        <v>70</v>
      </c>
      <c r="D384" s="24" t="s">
        <v>47</v>
      </c>
      <c r="E384" s="25">
        <f>'[1]852-291пошл безв'!E17</f>
        <v>0</v>
      </c>
      <c r="F384" s="25">
        <f>'[1]852-291пошл безв'!F17</f>
        <v>0</v>
      </c>
      <c r="G384" s="25">
        <f>'[1]852-291пошл безв'!G17</f>
        <v>0</v>
      </c>
      <c r="H384" s="85">
        <v>0</v>
      </c>
      <c r="I384" s="85"/>
      <c r="J384" s="85"/>
      <c r="K384" s="85"/>
      <c r="L384" s="85"/>
      <c r="M384" s="85"/>
      <c r="N384" s="8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1:109" s="28" customFormat="1" ht="41.25" customHeight="1" x14ac:dyDescent="0.2">
      <c r="A385" s="9" t="s">
        <v>183</v>
      </c>
      <c r="B385" s="24" t="s">
        <v>184</v>
      </c>
      <c r="C385" s="24" t="s">
        <v>71</v>
      </c>
      <c r="D385" s="24" t="s">
        <v>47</v>
      </c>
      <c r="E385" s="25">
        <f>'[1]853-291негатив безв'!E17</f>
        <v>0</v>
      </c>
      <c r="F385" s="25">
        <f>'[1]853-291негатив безв'!F17</f>
        <v>0</v>
      </c>
      <c r="G385" s="25">
        <f>'[1]853-291негатив безв'!G17</f>
        <v>0</v>
      </c>
      <c r="H385" s="85">
        <v>0</v>
      </c>
      <c r="I385" s="85"/>
      <c r="J385" s="85"/>
      <c r="K385" s="85"/>
      <c r="L385" s="85"/>
      <c r="M385" s="85"/>
      <c r="N385" s="8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1:109" s="28" customFormat="1" ht="33" customHeight="1" x14ac:dyDescent="0.2">
      <c r="A386" s="9" t="s">
        <v>185</v>
      </c>
      <c r="B386" s="24" t="s">
        <v>186</v>
      </c>
      <c r="C386" s="24" t="s">
        <v>96</v>
      </c>
      <c r="D386" s="24"/>
      <c r="E386" s="25">
        <v>0</v>
      </c>
      <c r="F386" s="25">
        <v>0</v>
      </c>
      <c r="G386" s="25">
        <v>0</v>
      </c>
      <c r="H386" s="85">
        <v>0</v>
      </c>
      <c r="I386" s="85"/>
      <c r="J386" s="85"/>
      <c r="K386" s="85"/>
      <c r="L386" s="85"/>
      <c r="M386" s="85"/>
      <c r="N386" s="8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1:109" s="28" customFormat="1" ht="42" customHeight="1" x14ac:dyDescent="0.2">
      <c r="A387" s="9" t="s">
        <v>266</v>
      </c>
      <c r="B387" s="24" t="s">
        <v>188</v>
      </c>
      <c r="C387" s="24" t="s">
        <v>96</v>
      </c>
      <c r="D387" s="54" t="s">
        <v>83</v>
      </c>
      <c r="E387" s="8">
        <v>955408.5</v>
      </c>
      <c r="F387" s="8">
        <v>955408.5</v>
      </c>
      <c r="G387" s="8">
        <v>242627.07</v>
      </c>
      <c r="H387" s="100">
        <f>F387-G387</f>
        <v>712781.42999999993</v>
      </c>
      <c r="I387" s="101"/>
      <c r="J387" s="101"/>
      <c r="K387" s="101"/>
      <c r="L387" s="101"/>
      <c r="M387" s="101"/>
      <c r="N387" s="10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1:109" s="28" customFormat="1" ht="51" customHeight="1" x14ac:dyDescent="0.2">
      <c r="A388" s="9" t="s">
        <v>189</v>
      </c>
      <c r="B388" s="24" t="s">
        <v>190</v>
      </c>
      <c r="C388" s="24" t="s">
        <v>191</v>
      </c>
      <c r="D388" s="24"/>
      <c r="E388" s="25">
        <v>0</v>
      </c>
      <c r="F388" s="25">
        <v>0</v>
      </c>
      <c r="G388" s="25">
        <v>0</v>
      </c>
      <c r="H388" s="85">
        <v>0</v>
      </c>
      <c r="I388" s="85"/>
      <c r="J388" s="85"/>
      <c r="K388" s="85"/>
      <c r="L388" s="85"/>
      <c r="M388" s="85"/>
      <c r="N388" s="8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1:109" s="28" customFormat="1" ht="25.5" customHeight="1" x14ac:dyDescent="0.2">
      <c r="A389" s="19" t="s">
        <v>213</v>
      </c>
      <c r="B389" s="24" t="s">
        <v>193</v>
      </c>
      <c r="C389" s="24" t="s">
        <v>96</v>
      </c>
      <c r="D389" s="24"/>
      <c r="E389" s="8">
        <f>E390+E391+E392+E393</f>
        <v>2705274.48</v>
      </c>
      <c r="F389" s="8">
        <f>F390+F391+F392+F393</f>
        <v>2705274.48</v>
      </c>
      <c r="G389" s="8">
        <f>G390+G391+G392+G393</f>
        <v>47287.479999999996</v>
      </c>
      <c r="H389" s="95">
        <v>0</v>
      </c>
      <c r="I389" s="95"/>
      <c r="J389" s="95"/>
      <c r="K389" s="95"/>
      <c r="L389" s="95"/>
      <c r="M389" s="95"/>
      <c r="N389" s="9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1:109" s="28" customFormat="1" ht="41.25" customHeight="1" x14ac:dyDescent="0.2">
      <c r="A390" s="9" t="s">
        <v>194</v>
      </c>
      <c r="B390" s="24" t="s">
        <v>195</v>
      </c>
      <c r="C390" s="24" t="s">
        <v>196</v>
      </c>
      <c r="D390" s="24"/>
      <c r="E390" s="25">
        <v>0</v>
      </c>
      <c r="F390" s="25">
        <v>0</v>
      </c>
      <c r="G390" s="25">
        <v>0</v>
      </c>
      <c r="H390" s="85">
        <v>0</v>
      </c>
      <c r="I390" s="85"/>
      <c r="J390" s="85"/>
      <c r="K390" s="85"/>
      <c r="L390" s="85"/>
      <c r="M390" s="85"/>
      <c r="N390" s="8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1:109" s="28" customFormat="1" ht="31.5" customHeight="1" x14ac:dyDescent="0.2">
      <c r="A391" s="9" t="s">
        <v>197</v>
      </c>
      <c r="B391" s="24" t="s">
        <v>198</v>
      </c>
      <c r="C391" s="24" t="s">
        <v>199</v>
      </c>
      <c r="D391" s="24"/>
      <c r="E391" s="25">
        <v>0</v>
      </c>
      <c r="F391" s="25">
        <v>0</v>
      </c>
      <c r="G391" s="25">
        <v>0</v>
      </c>
      <c r="H391" s="85">
        <v>0</v>
      </c>
      <c r="I391" s="85"/>
      <c r="J391" s="85"/>
      <c r="K391" s="85"/>
      <c r="L391" s="85"/>
      <c r="M391" s="85"/>
      <c r="N391" s="8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1:109" s="28" customFormat="1" ht="42" customHeight="1" x14ac:dyDescent="0.2">
      <c r="A392" s="9" t="s">
        <v>200</v>
      </c>
      <c r="B392" s="24" t="s">
        <v>201</v>
      </c>
      <c r="C392" s="24" t="s">
        <v>77</v>
      </c>
      <c r="D392" s="24"/>
      <c r="E392" s="25">
        <v>0</v>
      </c>
      <c r="F392" s="25">
        <v>0</v>
      </c>
      <c r="G392" s="25">
        <v>0</v>
      </c>
      <c r="H392" s="85">
        <v>0</v>
      </c>
      <c r="I392" s="85"/>
      <c r="J392" s="85"/>
      <c r="K392" s="85"/>
      <c r="L392" s="85"/>
      <c r="M392" s="85"/>
      <c r="N392" s="8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1:109" s="28" customFormat="1" ht="25.5" customHeight="1" x14ac:dyDescent="0.2">
      <c r="A393" s="9" t="s">
        <v>202</v>
      </c>
      <c r="B393" s="24" t="s">
        <v>203</v>
      </c>
      <c r="C393" s="24" t="s">
        <v>22</v>
      </c>
      <c r="D393" s="24"/>
      <c r="E393" s="8">
        <f>E394+E395+E396+E402+E403+E404+E405+E406+E407+E408+E409</f>
        <v>2705274.48</v>
      </c>
      <c r="F393" s="8">
        <f>F394+F395+F396+F402+F403+F404+F405+F406+F407+F408+F409</f>
        <v>2705274.48</v>
      </c>
      <c r="G393" s="8">
        <f>G394+G395+G396+G402+G403+G404+G405+G406+G407+G408+G409</f>
        <v>47287.479999999996</v>
      </c>
      <c r="H393" s="95">
        <v>0</v>
      </c>
      <c r="I393" s="95"/>
      <c r="J393" s="95"/>
      <c r="K393" s="95"/>
      <c r="L393" s="95"/>
      <c r="M393" s="95"/>
      <c r="N393" s="9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1:109" s="28" customFormat="1" ht="25.5" customHeight="1" x14ac:dyDescent="0.2">
      <c r="A394" s="9" t="s">
        <v>2</v>
      </c>
      <c r="B394" s="24" t="s">
        <v>203</v>
      </c>
      <c r="C394" s="24" t="s">
        <v>22</v>
      </c>
      <c r="D394" s="24" t="s">
        <v>48</v>
      </c>
      <c r="E394" s="25">
        <f>'[1]244-221 безв'!B35</f>
        <v>0</v>
      </c>
      <c r="F394" s="25">
        <f>'[1]244-221 безв'!C35</f>
        <v>0</v>
      </c>
      <c r="G394" s="25">
        <f>'[1]244-221 безв'!D35</f>
        <v>0</v>
      </c>
      <c r="H394" s="85">
        <v>0</v>
      </c>
      <c r="I394" s="85"/>
      <c r="J394" s="85"/>
      <c r="K394" s="85"/>
      <c r="L394" s="85"/>
      <c r="M394" s="85"/>
      <c r="N394" s="8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1:109" s="28" customFormat="1" ht="25.5" customHeight="1" x14ac:dyDescent="0.2">
      <c r="A395" s="9" t="s">
        <v>3</v>
      </c>
      <c r="B395" s="24" t="s">
        <v>203</v>
      </c>
      <c r="C395" s="24" t="s">
        <v>22</v>
      </c>
      <c r="D395" s="24" t="s">
        <v>49</v>
      </c>
      <c r="E395" s="25">
        <f>'[1]244-222 безв'!E21</f>
        <v>0</v>
      </c>
      <c r="F395" s="25">
        <f>'[1]244-222 безв'!F21</f>
        <v>0</v>
      </c>
      <c r="G395" s="25">
        <f>'[1]244-222 безв'!G21</f>
        <v>0</v>
      </c>
      <c r="H395" s="85">
        <v>0</v>
      </c>
      <c r="I395" s="85"/>
      <c r="J395" s="85"/>
      <c r="K395" s="85"/>
      <c r="L395" s="85"/>
      <c r="M395" s="85"/>
      <c r="N395" s="8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1:109" s="28" customFormat="1" ht="25.5" customHeight="1" x14ac:dyDescent="0.2">
      <c r="A396" s="9" t="s">
        <v>36</v>
      </c>
      <c r="B396" s="24" t="s">
        <v>203</v>
      </c>
      <c r="C396" s="24" t="s">
        <v>22</v>
      </c>
      <c r="D396" s="24" t="s">
        <v>50</v>
      </c>
      <c r="E396" s="8">
        <f>E397+E398+E399+E400+E401</f>
        <v>0</v>
      </c>
      <c r="F396" s="8">
        <f>F397+F398+F399+F400+F401</f>
        <v>0</v>
      </c>
      <c r="G396" s="8">
        <f>G397+G398+G399+G400+G401</f>
        <v>0</v>
      </c>
      <c r="H396" s="95">
        <v>0</v>
      </c>
      <c r="I396" s="95"/>
      <c r="J396" s="95"/>
      <c r="K396" s="95"/>
      <c r="L396" s="95"/>
      <c r="M396" s="95"/>
      <c r="N396" s="9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1:109" s="28" customFormat="1" ht="25.5" customHeight="1" x14ac:dyDescent="0.2">
      <c r="A397" s="9" t="s">
        <v>6</v>
      </c>
      <c r="B397" s="24" t="s">
        <v>204</v>
      </c>
      <c r="C397" s="24" t="s">
        <v>22</v>
      </c>
      <c r="D397" s="24" t="s">
        <v>7</v>
      </c>
      <c r="E397" s="25">
        <f>'[1]244-223 ВН доп '!G9</f>
        <v>0</v>
      </c>
      <c r="F397" s="25">
        <f>'[1]244-223 ВН доп '!J9</f>
        <v>0</v>
      </c>
      <c r="G397" s="25">
        <f>'[1]244-223 ВН доп '!M9</f>
        <v>0</v>
      </c>
      <c r="H397" s="85">
        <v>0</v>
      </c>
      <c r="I397" s="85"/>
      <c r="J397" s="85"/>
      <c r="K397" s="85"/>
      <c r="L397" s="85"/>
      <c r="M397" s="85"/>
      <c r="N397" s="8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1:109" s="28" customFormat="1" ht="25.5" customHeight="1" x14ac:dyDescent="0.2">
      <c r="A398" s="9" t="s">
        <v>8</v>
      </c>
      <c r="B398" s="24" t="s">
        <v>205</v>
      </c>
      <c r="C398" s="24" t="s">
        <v>22</v>
      </c>
      <c r="D398" s="24" t="s">
        <v>9</v>
      </c>
      <c r="E398" s="25">
        <f>'[1]244-223 ВН доп '!G10+'[1]244-223 ВН доп '!G11</f>
        <v>0</v>
      </c>
      <c r="F398" s="25">
        <f>'[1]244-223 ВН доп '!J10+'[1]244-223 ВН доп '!J11</f>
        <v>0</v>
      </c>
      <c r="G398" s="25">
        <f>'[1]244-223 ВН доп '!M10+'[1]244-223 ВН доп '!M11</f>
        <v>0</v>
      </c>
      <c r="H398" s="85">
        <v>0</v>
      </c>
      <c r="I398" s="85"/>
      <c r="J398" s="85"/>
      <c r="K398" s="85"/>
      <c r="L398" s="85"/>
      <c r="M398" s="85"/>
      <c r="N398" s="8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1:109" s="28" customFormat="1" ht="25.5" customHeight="1" x14ac:dyDescent="0.2">
      <c r="A399" s="9" t="s">
        <v>10</v>
      </c>
      <c r="B399" s="24" t="s">
        <v>206</v>
      </c>
      <c r="C399" s="24" t="s">
        <v>22</v>
      </c>
      <c r="D399" s="24" t="s">
        <v>11</v>
      </c>
      <c r="E399" s="25">
        <f>'[1]244-223 ВН доп '!G12</f>
        <v>0</v>
      </c>
      <c r="F399" s="25">
        <f>'[1]244-223 ВН доп '!J12</f>
        <v>0</v>
      </c>
      <c r="G399" s="25">
        <f>'[1]244-223 ВН доп '!M12</f>
        <v>0</v>
      </c>
      <c r="H399" s="85">
        <v>0</v>
      </c>
      <c r="I399" s="85"/>
      <c r="J399" s="85"/>
      <c r="K399" s="85"/>
      <c r="L399" s="85"/>
      <c r="M399" s="85"/>
      <c r="N399" s="8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1:109" s="28" customFormat="1" ht="25.5" customHeight="1" x14ac:dyDescent="0.2">
      <c r="A400" s="9" t="s">
        <v>12</v>
      </c>
      <c r="B400" s="24" t="s">
        <v>207</v>
      </c>
      <c r="C400" s="24" t="s">
        <v>22</v>
      </c>
      <c r="D400" s="24" t="s">
        <v>13</v>
      </c>
      <c r="E400" s="25">
        <f>'[1]244-223 ВН доп '!G13+'[1]244-223 ВН доп '!G14</f>
        <v>0</v>
      </c>
      <c r="F400" s="25">
        <f>'[1]244-223 ВН доп '!J13+'[1]244-223 ВН доп '!J14</f>
        <v>0</v>
      </c>
      <c r="G400" s="25">
        <f>'[1]244-223 ВН доп '!M13+'[1]244-223 ВН доп '!M14</f>
        <v>0</v>
      </c>
      <c r="H400" s="85">
        <v>0</v>
      </c>
      <c r="I400" s="85"/>
      <c r="J400" s="85"/>
      <c r="K400" s="85"/>
      <c r="L400" s="85"/>
      <c r="M400" s="85"/>
      <c r="N400" s="8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1:109" s="28" customFormat="1" ht="25.5" customHeight="1" x14ac:dyDescent="0.2">
      <c r="A401" s="9" t="s">
        <v>14</v>
      </c>
      <c r="B401" s="24" t="s">
        <v>208</v>
      </c>
      <c r="C401" s="24" t="s">
        <v>22</v>
      </c>
      <c r="D401" s="24" t="s">
        <v>15</v>
      </c>
      <c r="E401" s="25">
        <f>'[1]244-223 ВН доп '!G15</f>
        <v>0</v>
      </c>
      <c r="F401" s="25">
        <f>'[1]244-223 ВН доп '!J15</f>
        <v>0</v>
      </c>
      <c r="G401" s="25">
        <f>'[1]244-223 ВН доп '!M15</f>
        <v>0</v>
      </c>
      <c r="H401" s="85">
        <v>0</v>
      </c>
      <c r="I401" s="85"/>
      <c r="J401" s="85"/>
      <c r="K401" s="85"/>
      <c r="L401" s="85"/>
      <c r="M401" s="85"/>
      <c r="N401" s="8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1:109" s="28" customFormat="1" ht="40.5" customHeight="1" x14ac:dyDescent="0.2">
      <c r="A402" s="9" t="s">
        <v>37</v>
      </c>
      <c r="B402" s="24" t="s">
        <v>203</v>
      </c>
      <c r="C402" s="24" t="s">
        <v>22</v>
      </c>
      <c r="D402" s="24" t="s">
        <v>51</v>
      </c>
      <c r="E402" s="25">
        <f>'[1]244-224 безв'!E16</f>
        <v>0</v>
      </c>
      <c r="F402" s="25">
        <f>'[1]244-224 безв'!F16</f>
        <v>0</v>
      </c>
      <c r="G402" s="25">
        <f>'[1]244-224 безв'!G16</f>
        <v>0</v>
      </c>
      <c r="H402" s="85">
        <v>0</v>
      </c>
      <c r="I402" s="85"/>
      <c r="J402" s="85"/>
      <c r="K402" s="85"/>
      <c r="L402" s="85"/>
      <c r="M402" s="85"/>
      <c r="N402" s="8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 s="28" customFormat="1" ht="25.5" customHeight="1" x14ac:dyDescent="0.2">
      <c r="A403" s="9" t="s">
        <v>4</v>
      </c>
      <c r="B403" s="24" t="s">
        <v>203</v>
      </c>
      <c r="C403" s="24" t="s">
        <v>22</v>
      </c>
      <c r="D403" s="24" t="s">
        <v>52</v>
      </c>
      <c r="E403" s="25">
        <f>'[1]244-225 безв'!E42</f>
        <v>0</v>
      </c>
      <c r="F403" s="25">
        <f>'[1]244-225 безв'!F42</f>
        <v>0</v>
      </c>
      <c r="G403" s="25">
        <f>'[1]244-225 безв'!G42</f>
        <v>0</v>
      </c>
      <c r="H403" s="85">
        <v>0</v>
      </c>
      <c r="I403" s="85"/>
      <c r="J403" s="85"/>
      <c r="K403" s="85"/>
      <c r="L403" s="85"/>
      <c r="M403" s="85"/>
      <c r="N403" s="8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 s="28" customFormat="1" ht="25.5" customHeight="1" x14ac:dyDescent="0.2">
      <c r="A404" s="9" t="s">
        <v>5</v>
      </c>
      <c r="B404" s="24" t="s">
        <v>203</v>
      </c>
      <c r="C404" s="24" t="s">
        <v>22</v>
      </c>
      <c r="D404" s="24" t="s">
        <v>53</v>
      </c>
      <c r="E404" s="25">
        <v>37793.480000000003</v>
      </c>
      <c r="F404" s="25">
        <v>37793.480000000003</v>
      </c>
      <c r="G404" s="25">
        <v>7793.48</v>
      </c>
      <c r="H404" s="85">
        <f>F404-G404</f>
        <v>30000.000000000004</v>
      </c>
      <c r="I404" s="85"/>
      <c r="J404" s="85"/>
      <c r="K404" s="85"/>
      <c r="L404" s="85"/>
      <c r="M404" s="85"/>
      <c r="N404" s="8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 s="28" customFormat="1" ht="25.5" customHeight="1" x14ac:dyDescent="0.2">
      <c r="A405" s="9" t="s">
        <v>38</v>
      </c>
      <c r="B405" s="24" t="s">
        <v>203</v>
      </c>
      <c r="C405" s="24" t="s">
        <v>22</v>
      </c>
      <c r="D405" s="24" t="s">
        <v>54</v>
      </c>
      <c r="E405" s="25">
        <f>'[1]244-227 безв'!E42</f>
        <v>0</v>
      </c>
      <c r="F405" s="25">
        <f>'[1]244-227 безв'!F42</f>
        <v>0</v>
      </c>
      <c r="G405" s="25">
        <f>'[1]244-227 безв'!G42</f>
        <v>0</v>
      </c>
      <c r="H405" s="85">
        <v>0</v>
      </c>
      <c r="I405" s="85"/>
      <c r="J405" s="85"/>
      <c r="K405" s="85"/>
      <c r="L405" s="85"/>
      <c r="M405" s="85"/>
      <c r="N405" s="8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 s="28" customFormat="1" ht="25.5" customHeight="1" x14ac:dyDescent="0.2">
      <c r="A406" s="9" t="s">
        <v>39</v>
      </c>
      <c r="B406" s="24" t="s">
        <v>203</v>
      </c>
      <c r="C406" s="24" t="s">
        <v>22</v>
      </c>
      <c r="D406" s="24" t="s">
        <v>55</v>
      </c>
      <c r="E406" s="25">
        <f>'[1]244-228 безв'!E42</f>
        <v>0</v>
      </c>
      <c r="F406" s="25">
        <f>'[1]244-228 безв'!F42</f>
        <v>0</v>
      </c>
      <c r="G406" s="25">
        <f>'[1]244-228 безв'!G42</f>
        <v>0</v>
      </c>
      <c r="H406" s="82">
        <v>0</v>
      </c>
      <c r="I406" s="74"/>
      <c r="J406" s="74"/>
      <c r="K406" s="74"/>
      <c r="L406" s="74"/>
      <c r="M406" s="74"/>
      <c r="N406" s="7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 s="28" customFormat="1" ht="55.5" customHeight="1" x14ac:dyDescent="0.2">
      <c r="A407" s="9" t="s">
        <v>40</v>
      </c>
      <c r="B407" s="24" t="s">
        <v>203</v>
      </c>
      <c r="C407" s="24" t="s">
        <v>22</v>
      </c>
      <c r="D407" s="24" t="s">
        <v>56</v>
      </c>
      <c r="E407" s="25">
        <f>'[1]244-229 безв'!E42</f>
        <v>0</v>
      </c>
      <c r="F407" s="25">
        <f>'[1]244-229 безв'!F42</f>
        <v>0</v>
      </c>
      <c r="G407" s="25">
        <f>'[1]244-229 безв'!G42</f>
        <v>0</v>
      </c>
      <c r="H407" s="85">
        <v>0</v>
      </c>
      <c r="I407" s="85"/>
      <c r="J407" s="85"/>
      <c r="K407" s="85"/>
      <c r="L407" s="85"/>
      <c r="M407" s="85"/>
      <c r="N407" s="8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 s="28" customFormat="1" ht="25.5" customHeight="1" x14ac:dyDescent="0.2">
      <c r="A408" s="9" t="s">
        <v>41</v>
      </c>
      <c r="B408" s="24" t="s">
        <v>203</v>
      </c>
      <c r="C408" s="24" t="s">
        <v>22</v>
      </c>
      <c r="D408" s="24" t="s">
        <v>57</v>
      </c>
      <c r="E408" s="25">
        <v>2667481</v>
      </c>
      <c r="F408" s="25">
        <v>2667481</v>
      </c>
      <c r="G408" s="25">
        <v>39494</v>
      </c>
      <c r="H408" s="85">
        <f>F408-G408</f>
        <v>2627987</v>
      </c>
      <c r="I408" s="85"/>
      <c r="J408" s="85"/>
      <c r="K408" s="85"/>
      <c r="L408" s="85"/>
      <c r="M408" s="85"/>
      <c r="N408" s="8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 s="28" customFormat="1" ht="25.5" customHeight="1" x14ac:dyDescent="0.2">
      <c r="A409" s="9" t="s">
        <v>42</v>
      </c>
      <c r="B409" s="24" t="s">
        <v>203</v>
      </c>
      <c r="C409" s="24" t="s">
        <v>22</v>
      </c>
      <c r="D409" s="24" t="s">
        <v>58</v>
      </c>
      <c r="E409" s="8">
        <f>E410+E411+E412+E413+E414+E415+E416+E417+E418</f>
        <v>0</v>
      </c>
      <c r="F409" s="8">
        <f>F410+F411+F412+F413+F414+F415+F416+F417+F418</f>
        <v>0</v>
      </c>
      <c r="G409" s="8">
        <f>G410+G411+G412+G413+G414+G415+G416+G417+G418</f>
        <v>0</v>
      </c>
      <c r="H409" s="95">
        <v>0</v>
      </c>
      <c r="I409" s="95"/>
      <c r="J409" s="95"/>
      <c r="K409" s="95"/>
      <c r="L409" s="95"/>
      <c r="M409" s="95"/>
      <c r="N409" s="9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 s="28" customFormat="1" ht="30" customHeight="1" x14ac:dyDescent="0.2">
      <c r="A410" s="9" t="s">
        <v>209</v>
      </c>
      <c r="B410" s="24" t="s">
        <v>203</v>
      </c>
      <c r="C410" s="24" t="s">
        <v>22</v>
      </c>
      <c r="D410" s="24" t="s">
        <v>23</v>
      </c>
      <c r="E410" s="25">
        <f>'[1]244-341 безв'!E15</f>
        <v>0</v>
      </c>
      <c r="F410" s="25">
        <f>'[1]244-341 безв'!F15</f>
        <v>0</v>
      </c>
      <c r="G410" s="25">
        <f>'[1]244-341 безв'!G15</f>
        <v>0</v>
      </c>
      <c r="H410" s="85">
        <v>0</v>
      </c>
      <c r="I410" s="85"/>
      <c r="J410" s="85"/>
      <c r="K410" s="85"/>
      <c r="L410" s="85"/>
      <c r="M410" s="85"/>
      <c r="N410" s="8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 s="28" customFormat="1" ht="25.5" customHeight="1" x14ac:dyDescent="0.2">
      <c r="A411" s="9" t="s">
        <v>24</v>
      </c>
      <c r="B411" s="24" t="s">
        <v>203</v>
      </c>
      <c r="C411" s="24" t="s">
        <v>22</v>
      </c>
      <c r="D411" s="24" t="s">
        <v>25</v>
      </c>
      <c r="E411" s="25">
        <v>0</v>
      </c>
      <c r="F411" s="25">
        <v>0</v>
      </c>
      <c r="G411" s="25">
        <f>F411</f>
        <v>0</v>
      </c>
      <c r="H411" s="85">
        <v>0</v>
      </c>
      <c r="I411" s="85"/>
      <c r="J411" s="85"/>
      <c r="K411" s="85"/>
      <c r="L411" s="85"/>
      <c r="M411" s="85"/>
      <c r="N411" s="8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 s="28" customFormat="1" ht="25.5" customHeight="1" x14ac:dyDescent="0.2">
      <c r="A412" s="9" t="s">
        <v>26</v>
      </c>
      <c r="B412" s="24" t="s">
        <v>203</v>
      </c>
      <c r="C412" s="24" t="s">
        <v>22</v>
      </c>
      <c r="D412" s="24" t="s">
        <v>27</v>
      </c>
      <c r="E412" s="25">
        <f>'[1]244-343 безв'!E42</f>
        <v>0</v>
      </c>
      <c r="F412" s="25">
        <f>'[1]244-343 безв'!F42</f>
        <v>0</v>
      </c>
      <c r="G412" s="25">
        <f>'[1]244-343 безв'!G42</f>
        <v>0</v>
      </c>
      <c r="H412" s="85">
        <v>0</v>
      </c>
      <c r="I412" s="85"/>
      <c r="J412" s="85"/>
      <c r="K412" s="85"/>
      <c r="L412" s="85"/>
      <c r="M412" s="85"/>
      <c r="N412" s="8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 s="28" customFormat="1" ht="25.5" customHeight="1" x14ac:dyDescent="0.2">
      <c r="A413" s="9" t="s">
        <v>28</v>
      </c>
      <c r="B413" s="24" t="s">
        <v>203</v>
      </c>
      <c r="C413" s="24" t="s">
        <v>22</v>
      </c>
      <c r="D413" s="24" t="s">
        <v>29</v>
      </c>
      <c r="E413" s="25">
        <f>'[1]244-344 безв'!E42</f>
        <v>0</v>
      </c>
      <c r="F413" s="25">
        <f>'[1]244-344 безв'!F42</f>
        <v>0</v>
      </c>
      <c r="G413" s="25">
        <f>'[1]244-344 безв'!G42</f>
        <v>0</v>
      </c>
      <c r="H413" s="85">
        <v>0</v>
      </c>
      <c r="I413" s="85"/>
      <c r="J413" s="85"/>
      <c r="K413" s="85"/>
      <c r="L413" s="85"/>
      <c r="M413" s="85"/>
      <c r="N413" s="8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 s="28" customFormat="1" ht="25.5" customHeight="1" x14ac:dyDescent="0.2">
      <c r="A414" s="9" t="s">
        <v>78</v>
      </c>
      <c r="B414" s="24" t="s">
        <v>203</v>
      </c>
      <c r="C414" s="24" t="s">
        <v>22</v>
      </c>
      <c r="D414" s="24" t="s">
        <v>30</v>
      </c>
      <c r="E414" s="25">
        <f>'[1]244-345 безв'!E42</f>
        <v>0</v>
      </c>
      <c r="F414" s="25">
        <f>'[1]244-345 безв'!F42</f>
        <v>0</v>
      </c>
      <c r="G414" s="25">
        <f>'[1]244-345 безв'!G42</f>
        <v>0</v>
      </c>
      <c r="H414" s="85">
        <v>0</v>
      </c>
      <c r="I414" s="85"/>
      <c r="J414" s="85"/>
      <c r="K414" s="85"/>
      <c r="L414" s="85"/>
      <c r="M414" s="85"/>
      <c r="N414" s="8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 s="28" customFormat="1" ht="33" customHeight="1" x14ac:dyDescent="0.2">
      <c r="A415" s="9" t="s">
        <v>216</v>
      </c>
      <c r="B415" s="24" t="s">
        <v>203</v>
      </c>
      <c r="C415" s="24" t="s">
        <v>22</v>
      </c>
      <c r="D415" s="24" t="s">
        <v>32</v>
      </c>
      <c r="E415" s="25">
        <v>0</v>
      </c>
      <c r="F415" s="25">
        <f>'[1]244-346 без'!F42</f>
        <v>0</v>
      </c>
      <c r="G415" s="25">
        <f>'[1]244-346 без'!G42</f>
        <v>0</v>
      </c>
      <c r="H415" s="85">
        <v>0</v>
      </c>
      <c r="I415" s="85"/>
      <c r="J415" s="85"/>
      <c r="K415" s="85"/>
      <c r="L415" s="85"/>
      <c r="M415" s="85"/>
      <c r="N415" s="8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spans="1:109" ht="25.5" customHeight="1" x14ac:dyDescent="0.2">
      <c r="A416" s="9" t="s">
        <v>72</v>
      </c>
      <c r="B416" s="24" t="s">
        <v>203</v>
      </c>
      <c r="C416" s="24" t="s">
        <v>22</v>
      </c>
      <c r="D416" s="24" t="s">
        <v>33</v>
      </c>
      <c r="E416" s="25">
        <f>'[1]244-349 безв'!E42</f>
        <v>0</v>
      </c>
      <c r="F416" s="25">
        <f>'[1]244-349 безв'!F42</f>
        <v>0</v>
      </c>
      <c r="G416" s="25">
        <f>'[1]244-349 безв'!G42</f>
        <v>0</v>
      </c>
      <c r="H416" s="85">
        <v>0</v>
      </c>
      <c r="I416" s="85"/>
      <c r="J416" s="85"/>
      <c r="K416" s="85"/>
      <c r="L416" s="85"/>
      <c r="M416" s="85"/>
      <c r="N416" s="85"/>
    </row>
    <row r="417" spans="1:14" ht="40.5" customHeight="1" x14ac:dyDescent="0.2">
      <c r="A417" s="9" t="s">
        <v>210</v>
      </c>
      <c r="B417" s="24" t="s">
        <v>203</v>
      </c>
      <c r="C417" s="24" t="s">
        <v>22</v>
      </c>
      <c r="D417" s="24" t="s">
        <v>81</v>
      </c>
      <c r="E417" s="25">
        <f>'[1]244-352 безв'!E42</f>
        <v>0</v>
      </c>
      <c r="F417" s="25">
        <f>'[1]244-352 безв'!F42</f>
        <v>0</v>
      </c>
      <c r="G417" s="25">
        <f>'[1]244-352 безв'!G42</f>
        <v>0</v>
      </c>
      <c r="H417" s="85">
        <v>0</v>
      </c>
      <c r="I417" s="85"/>
      <c r="J417" s="85"/>
      <c r="K417" s="85"/>
      <c r="L417" s="85"/>
      <c r="M417" s="85"/>
      <c r="N417" s="85"/>
    </row>
    <row r="418" spans="1:14" ht="41.25" customHeight="1" x14ac:dyDescent="0.2">
      <c r="A418" s="9" t="s">
        <v>211</v>
      </c>
      <c r="B418" s="24" t="s">
        <v>203</v>
      </c>
      <c r="C418" s="24" t="s">
        <v>22</v>
      </c>
      <c r="D418" s="24" t="s">
        <v>82</v>
      </c>
      <c r="E418" s="25">
        <f>'[1]244-353 безв'!E42</f>
        <v>0</v>
      </c>
      <c r="F418" s="25">
        <f>'[1]244-353 безв'!F42</f>
        <v>0</v>
      </c>
      <c r="G418" s="25">
        <f>'[1]244-353 безв'!G42</f>
        <v>0</v>
      </c>
      <c r="H418" s="85">
        <v>0</v>
      </c>
      <c r="I418" s="85"/>
      <c r="J418" s="85"/>
      <c r="K418" s="85"/>
      <c r="L418" s="85"/>
      <c r="M418" s="85"/>
      <c r="N418" s="85"/>
    </row>
    <row r="419" spans="1:14" ht="25.5" customHeight="1" x14ac:dyDescent="0.2">
      <c r="A419" s="71" t="s">
        <v>217</v>
      </c>
      <c r="B419" s="68"/>
      <c r="C419" s="68"/>
      <c r="D419" s="68"/>
      <c r="E419" s="69">
        <f>E420+E423+E427+E430+E432+E435+E436+E437+F427+E439+E441+E444+E440</f>
        <v>2512750.2599999998</v>
      </c>
      <c r="F419" s="69">
        <f>F420+F423+F427+F430+F432+F435+F436+F437+G427+F439+F441+F444+F440</f>
        <v>1691783.46</v>
      </c>
      <c r="G419" s="69">
        <f>G420+G423+G427+G430+G432+G435+G436+G437+H427+G439+G441+G444+G440</f>
        <v>1630316.8</v>
      </c>
      <c r="H419" s="97">
        <f>F419-G419</f>
        <v>61466.659999999916</v>
      </c>
      <c r="I419" s="98"/>
      <c r="J419" s="98"/>
      <c r="K419" s="98"/>
      <c r="L419" s="98"/>
      <c r="M419" s="98"/>
      <c r="N419" s="99"/>
    </row>
    <row r="420" spans="1:14" s="1" customFormat="1" ht="25.5" customHeight="1" x14ac:dyDescent="0.2">
      <c r="A420" s="9" t="s">
        <v>218</v>
      </c>
      <c r="B420" s="24"/>
      <c r="C420" s="24" t="s">
        <v>77</v>
      </c>
      <c r="D420" s="24"/>
      <c r="E420" s="25">
        <f>E421+E422</f>
        <v>0</v>
      </c>
      <c r="F420" s="25">
        <f>F421+F422</f>
        <v>0</v>
      </c>
      <c r="G420" s="25">
        <f>G421+G422</f>
        <v>0</v>
      </c>
      <c r="H420" s="85" t="s">
        <v>274</v>
      </c>
      <c r="I420" s="85"/>
      <c r="J420" s="85"/>
      <c r="K420" s="85"/>
      <c r="L420" s="85"/>
      <c r="M420" s="85"/>
      <c r="N420" s="85"/>
    </row>
    <row r="421" spans="1:14" s="1" customFormat="1" ht="25.5" customHeight="1" x14ac:dyDescent="0.2">
      <c r="A421" s="9" t="s">
        <v>219</v>
      </c>
      <c r="B421" s="24"/>
      <c r="C421" s="24"/>
      <c r="D421" s="24"/>
      <c r="E421" s="25">
        <f>'[1]243- кап.рем.1'!E42</f>
        <v>0</v>
      </c>
      <c r="F421" s="25">
        <f>'[1]243- кап.рем.1'!F42</f>
        <v>0</v>
      </c>
      <c r="G421" s="25">
        <f>'[1]243- кап.рем.1'!G42</f>
        <v>0</v>
      </c>
      <c r="H421" s="85">
        <v>0</v>
      </c>
      <c r="I421" s="85"/>
      <c r="J421" s="85"/>
      <c r="K421" s="85"/>
      <c r="L421" s="85"/>
      <c r="M421" s="85"/>
      <c r="N421" s="85"/>
    </row>
    <row r="422" spans="1:14" s="1" customFormat="1" ht="25.5" customHeight="1" x14ac:dyDescent="0.2">
      <c r="A422" s="9" t="s">
        <v>220</v>
      </c>
      <c r="B422" s="24"/>
      <c r="C422" s="24"/>
      <c r="D422" s="24"/>
      <c r="E422" s="25">
        <f>'[1]243- кап.рем. 2'!E42</f>
        <v>0</v>
      </c>
      <c r="F422" s="25">
        <f>'[1]243- кап.рем. 2'!F42</f>
        <v>0</v>
      </c>
      <c r="G422" s="25">
        <f>'[1]243- кап.рем. 2'!G42</f>
        <v>0</v>
      </c>
      <c r="H422" s="85">
        <v>0</v>
      </c>
      <c r="I422" s="85"/>
      <c r="J422" s="85"/>
      <c r="K422" s="85"/>
      <c r="L422" s="85"/>
      <c r="M422" s="85"/>
      <c r="N422" s="85"/>
    </row>
    <row r="423" spans="1:14" s="1" customFormat="1" ht="25.5" customHeight="1" x14ac:dyDescent="0.2">
      <c r="A423" s="9" t="s">
        <v>73</v>
      </c>
      <c r="B423" s="24"/>
      <c r="C423" s="24" t="s">
        <v>22</v>
      </c>
      <c r="D423" s="24" t="s">
        <v>57</v>
      </c>
      <c r="E423" s="25">
        <f>E424+E425+E426</f>
        <v>0</v>
      </c>
      <c r="F423" s="25">
        <f>F424+F425+F426</f>
        <v>0</v>
      </c>
      <c r="G423" s="25">
        <f>G424+G425+G426</f>
        <v>0</v>
      </c>
      <c r="H423" s="85">
        <v>0</v>
      </c>
      <c r="I423" s="85"/>
      <c r="J423" s="85"/>
      <c r="K423" s="85"/>
      <c r="L423" s="85"/>
      <c r="M423" s="85"/>
      <c r="N423" s="85"/>
    </row>
    <row r="424" spans="1:14" s="1" customFormat="1" ht="25.5" customHeight="1" x14ac:dyDescent="0.2">
      <c r="A424" s="9" t="s">
        <v>221</v>
      </c>
      <c r="B424" s="24"/>
      <c r="C424" s="24" t="s">
        <v>22</v>
      </c>
      <c r="D424" s="24" t="s">
        <v>57</v>
      </c>
      <c r="E424" s="25">
        <f>'[1]244-310 целевая'!E10</f>
        <v>0</v>
      </c>
      <c r="F424" s="25">
        <f>'[1]244-310 целевая'!F10</f>
        <v>0</v>
      </c>
      <c r="G424" s="25">
        <f>'[1]244-310 целевая'!G10</f>
        <v>0</v>
      </c>
      <c r="H424" s="85">
        <v>0</v>
      </c>
      <c r="I424" s="85"/>
      <c r="J424" s="85"/>
      <c r="K424" s="85"/>
      <c r="L424" s="85"/>
      <c r="M424" s="85"/>
      <c r="N424" s="85"/>
    </row>
    <row r="425" spans="1:14" s="1" customFormat="1" ht="25.5" customHeight="1" x14ac:dyDescent="0.2">
      <c r="A425" s="9" t="s">
        <v>18</v>
      </c>
      <c r="B425" s="24"/>
      <c r="C425" s="24" t="s">
        <v>22</v>
      </c>
      <c r="D425" s="24" t="s">
        <v>57</v>
      </c>
      <c r="E425" s="25">
        <f>'[1]244-310 целевая'!E11</f>
        <v>0</v>
      </c>
      <c r="F425" s="25">
        <f>'[1]244-310 целевая'!F11</f>
        <v>0</v>
      </c>
      <c r="G425" s="25">
        <f>'[1]244-310 целевая'!G11</f>
        <v>0</v>
      </c>
      <c r="H425" s="85">
        <v>0</v>
      </c>
      <c r="I425" s="85"/>
      <c r="J425" s="85"/>
      <c r="K425" s="85"/>
      <c r="L425" s="85"/>
      <c r="M425" s="85"/>
      <c r="N425" s="85"/>
    </row>
    <row r="426" spans="1:14" s="1" customFormat="1" ht="25.5" customHeight="1" x14ac:dyDescent="0.2">
      <c r="A426" s="9" t="s">
        <v>222</v>
      </c>
      <c r="B426" s="24"/>
      <c r="C426" s="24" t="s">
        <v>22</v>
      </c>
      <c r="D426" s="24" t="s">
        <v>57</v>
      </c>
      <c r="E426" s="25">
        <f>'[1]244-310 целевая'!E12</f>
        <v>0</v>
      </c>
      <c r="F426" s="25">
        <f>'[1]244-310 целевая'!F12</f>
        <v>0</v>
      </c>
      <c r="G426" s="25">
        <f>'[1]244-310 целевая'!G12</f>
        <v>0</v>
      </c>
      <c r="H426" s="85">
        <v>0</v>
      </c>
      <c r="I426" s="85"/>
      <c r="J426" s="85"/>
      <c r="K426" s="85"/>
      <c r="L426" s="85"/>
      <c r="M426" s="85"/>
      <c r="N426" s="85"/>
    </row>
    <row r="427" spans="1:14" s="1" customFormat="1" ht="41.25" customHeight="1" x14ac:dyDescent="0.2">
      <c r="A427" s="9" t="s">
        <v>74</v>
      </c>
      <c r="B427" s="24"/>
      <c r="C427" s="24" t="s">
        <v>22</v>
      </c>
      <c r="D427" s="24"/>
      <c r="E427" s="25">
        <f>E428+E429</f>
        <v>0</v>
      </c>
      <c r="F427" s="25">
        <f>F428+F429</f>
        <v>0</v>
      </c>
      <c r="G427" s="25">
        <f>G428+G429</f>
        <v>0</v>
      </c>
      <c r="H427" s="85">
        <v>0</v>
      </c>
      <c r="I427" s="85"/>
      <c r="J427" s="85"/>
      <c r="K427" s="85"/>
      <c r="L427" s="85"/>
      <c r="M427" s="85"/>
      <c r="N427" s="85"/>
    </row>
    <row r="428" spans="1:14" s="1" customFormat="1" ht="25.5" customHeight="1" x14ac:dyDescent="0.2">
      <c r="A428" s="9" t="s">
        <v>223</v>
      </c>
      <c r="B428" s="24"/>
      <c r="C428" s="24" t="s">
        <v>22</v>
      </c>
      <c r="D428" s="24"/>
      <c r="E428" s="25">
        <f>'[1]244- доступ 1 '!E42</f>
        <v>0</v>
      </c>
      <c r="F428" s="25">
        <f>'[1]244- доступ 1 '!F42</f>
        <v>0</v>
      </c>
      <c r="G428" s="25">
        <f>'[1]244- доступ 1 '!G42</f>
        <v>0</v>
      </c>
      <c r="H428" s="85">
        <v>0</v>
      </c>
      <c r="I428" s="85"/>
      <c r="J428" s="85"/>
      <c r="K428" s="85"/>
      <c r="L428" s="85"/>
      <c r="M428" s="85"/>
      <c r="N428" s="85"/>
    </row>
    <row r="429" spans="1:14" s="1" customFormat="1" ht="25.5" customHeight="1" x14ac:dyDescent="0.2">
      <c r="A429" s="9" t="s">
        <v>224</v>
      </c>
      <c r="B429" s="24"/>
      <c r="C429" s="24" t="s">
        <v>22</v>
      </c>
      <c r="D429" s="24"/>
      <c r="E429" s="25">
        <f>'[1]244- доступ 2'!E42</f>
        <v>0</v>
      </c>
      <c r="F429" s="25">
        <f>'[1]244- доступ 2'!F42</f>
        <v>0</v>
      </c>
      <c r="G429" s="25">
        <f>'[1]244- доступ 2'!G42</f>
        <v>0</v>
      </c>
      <c r="H429" s="85">
        <v>0</v>
      </c>
      <c r="I429" s="85"/>
      <c r="J429" s="85"/>
      <c r="K429" s="85"/>
      <c r="L429" s="85"/>
      <c r="M429" s="85"/>
      <c r="N429" s="85"/>
    </row>
    <row r="430" spans="1:14" s="1" customFormat="1" ht="37.5" customHeight="1" x14ac:dyDescent="0.2">
      <c r="A430" s="9" t="s">
        <v>75</v>
      </c>
      <c r="B430" s="24"/>
      <c r="C430" s="24" t="s">
        <v>22</v>
      </c>
      <c r="D430" s="24"/>
      <c r="E430" s="25">
        <v>238466.66</v>
      </c>
      <c r="F430" s="25">
        <v>238466.66</v>
      </c>
      <c r="G430" s="25">
        <v>177000</v>
      </c>
      <c r="H430" s="85">
        <f>F430-G430</f>
        <v>61466.66</v>
      </c>
      <c r="I430" s="85"/>
      <c r="J430" s="85"/>
      <c r="K430" s="85"/>
      <c r="L430" s="85"/>
      <c r="M430" s="85"/>
      <c r="N430" s="85"/>
    </row>
    <row r="431" spans="1:14" s="1" customFormat="1" ht="25.5" customHeight="1" x14ac:dyDescent="0.2">
      <c r="A431" s="9"/>
      <c r="B431" s="24"/>
      <c r="C431" s="24" t="s">
        <v>22</v>
      </c>
      <c r="D431" s="24"/>
      <c r="E431" s="25">
        <f>'[1]244- пожарка 1'!E42</f>
        <v>0</v>
      </c>
      <c r="F431" s="25">
        <f>'[1]244- пожарка 1'!F42</f>
        <v>0</v>
      </c>
      <c r="G431" s="25">
        <f>'[1]244- пожарка 1'!G42</f>
        <v>0</v>
      </c>
      <c r="H431" s="85">
        <v>0</v>
      </c>
      <c r="I431" s="85"/>
      <c r="J431" s="85"/>
      <c r="K431" s="85"/>
      <c r="L431" s="85"/>
      <c r="M431" s="85"/>
      <c r="N431" s="85"/>
    </row>
    <row r="432" spans="1:14" s="1" customFormat="1" ht="36.75" customHeight="1" x14ac:dyDescent="0.2">
      <c r="A432" s="9" t="s">
        <v>76</v>
      </c>
      <c r="B432" s="24"/>
      <c r="C432" s="24" t="s">
        <v>22</v>
      </c>
      <c r="D432" s="24"/>
      <c r="E432" s="25">
        <v>0</v>
      </c>
      <c r="F432" s="79">
        <f t="shared" ref="F432:G432" si="12">F433+F434</f>
        <v>0</v>
      </c>
      <c r="G432" s="79">
        <f t="shared" si="12"/>
        <v>0</v>
      </c>
      <c r="H432" s="85">
        <v>0</v>
      </c>
      <c r="I432" s="85"/>
      <c r="J432" s="85"/>
      <c r="K432" s="85"/>
      <c r="L432" s="85"/>
      <c r="M432" s="85"/>
      <c r="N432" s="85"/>
    </row>
    <row r="433" spans="1:109" s="1" customFormat="1" ht="25.5" customHeight="1" x14ac:dyDescent="0.2">
      <c r="A433" s="9" t="s">
        <v>225</v>
      </c>
      <c r="B433" s="24"/>
      <c r="C433" s="24" t="s">
        <v>22</v>
      </c>
      <c r="D433" s="24" t="s">
        <v>52</v>
      </c>
      <c r="E433" s="25">
        <v>0</v>
      </c>
      <c r="F433" s="25">
        <v>0</v>
      </c>
      <c r="G433" s="25">
        <f>F433</f>
        <v>0</v>
      </c>
      <c r="H433" s="85">
        <v>0</v>
      </c>
      <c r="I433" s="85"/>
      <c r="J433" s="85"/>
      <c r="K433" s="85"/>
      <c r="L433" s="85"/>
      <c r="M433" s="85"/>
      <c r="N433" s="85"/>
    </row>
    <row r="434" spans="1:109" s="1" customFormat="1" ht="25.5" customHeight="1" x14ac:dyDescent="0.2">
      <c r="A434" s="9" t="s">
        <v>5</v>
      </c>
      <c r="B434" s="24"/>
      <c r="C434" s="24" t="s">
        <v>22</v>
      </c>
      <c r="D434" s="24" t="s">
        <v>53</v>
      </c>
      <c r="E434" s="25">
        <v>0</v>
      </c>
      <c r="F434" s="25">
        <v>0</v>
      </c>
      <c r="G434" s="25">
        <f>F434</f>
        <v>0</v>
      </c>
      <c r="H434" s="85">
        <v>0</v>
      </c>
      <c r="I434" s="85"/>
      <c r="J434" s="85"/>
      <c r="K434" s="85"/>
      <c r="L434" s="85"/>
      <c r="M434" s="85"/>
      <c r="N434" s="85"/>
    </row>
    <row r="435" spans="1:109" s="1" customFormat="1" ht="25.5" customHeight="1" x14ac:dyDescent="0.2">
      <c r="A435" s="9" t="s">
        <v>39</v>
      </c>
      <c r="B435" s="24"/>
      <c r="C435" s="24" t="s">
        <v>22</v>
      </c>
      <c r="D435" s="24" t="s">
        <v>55</v>
      </c>
      <c r="E435" s="25">
        <f>'[1]244-228 цел кап влож'!E42</f>
        <v>0</v>
      </c>
      <c r="F435" s="25">
        <f>'[1]244-228 цел кап влож'!F42</f>
        <v>0</v>
      </c>
      <c r="G435" s="25">
        <f>'[1]244-228 цел кап влож'!G42</f>
        <v>0</v>
      </c>
      <c r="H435" s="85">
        <v>0</v>
      </c>
      <c r="I435" s="85"/>
      <c r="J435" s="85"/>
      <c r="K435" s="85"/>
      <c r="L435" s="85"/>
      <c r="M435" s="85"/>
      <c r="N435" s="85"/>
    </row>
    <row r="436" spans="1:109" s="1" customFormat="1" ht="25.5" customHeight="1" x14ac:dyDescent="0.2">
      <c r="A436" s="9" t="s">
        <v>226</v>
      </c>
      <c r="B436" s="24"/>
      <c r="C436" s="24" t="s">
        <v>22</v>
      </c>
      <c r="D436" s="24"/>
      <c r="E436" s="25">
        <f>'[1]244 гранты'!E42</f>
        <v>0</v>
      </c>
      <c r="F436" s="25">
        <f>'[1]244 гранты'!F42</f>
        <v>0</v>
      </c>
      <c r="G436" s="25">
        <f>'[1]244 гранты'!G42</f>
        <v>0</v>
      </c>
      <c r="H436" s="85">
        <v>0</v>
      </c>
      <c r="I436" s="85"/>
      <c r="J436" s="85"/>
      <c r="K436" s="85"/>
      <c r="L436" s="85"/>
      <c r="M436" s="85"/>
      <c r="N436" s="85"/>
    </row>
    <row r="437" spans="1:109" s="1" customFormat="1" ht="38.25" customHeight="1" x14ac:dyDescent="0.2">
      <c r="A437" s="9" t="s">
        <v>275</v>
      </c>
      <c r="B437" s="24"/>
      <c r="C437" s="24" t="s">
        <v>68</v>
      </c>
      <c r="D437" s="24"/>
      <c r="E437" s="25">
        <f>E438</f>
        <v>1641933.6</v>
      </c>
      <c r="F437" s="25">
        <f>F438</f>
        <v>820966.8</v>
      </c>
      <c r="G437" s="25">
        <f>F437</f>
        <v>820966.8</v>
      </c>
      <c r="H437" s="85">
        <f>F437-G437</f>
        <v>0</v>
      </c>
      <c r="I437" s="85"/>
      <c r="J437" s="85"/>
      <c r="K437" s="85"/>
      <c r="L437" s="85"/>
      <c r="M437" s="85"/>
      <c r="N437" s="85"/>
    </row>
    <row r="438" spans="1:109" s="1" customFormat="1" ht="42" customHeight="1" x14ac:dyDescent="0.2">
      <c r="A438" s="9" t="s">
        <v>273</v>
      </c>
      <c r="B438" s="24"/>
      <c r="C438" s="65" t="s">
        <v>66</v>
      </c>
      <c r="D438" s="65" t="s">
        <v>280</v>
      </c>
      <c r="E438" s="25">
        <v>1641933.6</v>
      </c>
      <c r="F438" s="25">
        <v>820966.8</v>
      </c>
      <c r="G438" s="25">
        <f>F438</f>
        <v>820966.8</v>
      </c>
      <c r="H438" s="85">
        <v>0</v>
      </c>
      <c r="I438" s="85"/>
      <c r="J438" s="85"/>
      <c r="K438" s="85"/>
      <c r="L438" s="85"/>
      <c r="M438" s="85"/>
      <c r="N438" s="85"/>
    </row>
    <row r="439" spans="1:109" s="1" customFormat="1" ht="28.5" customHeight="1" x14ac:dyDescent="0.2">
      <c r="A439" s="9" t="s">
        <v>276</v>
      </c>
      <c r="B439" s="54"/>
      <c r="C439" s="54" t="s">
        <v>22</v>
      </c>
      <c r="D439" s="58" t="s">
        <v>53</v>
      </c>
      <c r="E439" s="55">
        <v>0</v>
      </c>
      <c r="F439" s="55">
        <v>0</v>
      </c>
      <c r="G439" s="55">
        <v>0</v>
      </c>
      <c r="H439" s="74">
        <v>0</v>
      </c>
      <c r="I439" s="84"/>
      <c r="J439" s="84"/>
      <c r="K439" s="84"/>
      <c r="L439" s="84"/>
      <c r="M439" s="84"/>
      <c r="N439" s="84"/>
    </row>
    <row r="440" spans="1:109" s="1" customFormat="1" ht="28.5" customHeight="1" x14ac:dyDescent="0.2">
      <c r="A440" s="9" t="s">
        <v>268</v>
      </c>
      <c r="B440" s="80"/>
      <c r="C440" s="80" t="s">
        <v>22</v>
      </c>
      <c r="D440" s="80" t="s">
        <v>32</v>
      </c>
      <c r="E440" s="81">
        <v>85900</v>
      </c>
      <c r="F440" s="81">
        <v>85900</v>
      </c>
      <c r="G440" s="81">
        <f>F440</f>
        <v>85900</v>
      </c>
      <c r="H440" s="74">
        <v>0</v>
      </c>
      <c r="I440" s="74"/>
      <c r="J440" s="74"/>
      <c r="K440" s="74"/>
      <c r="L440" s="74"/>
      <c r="M440" s="74"/>
      <c r="N440" s="74"/>
    </row>
    <row r="441" spans="1:109" s="1" customFormat="1" ht="28.5" customHeight="1" x14ac:dyDescent="0.2">
      <c r="A441" s="9" t="s">
        <v>268</v>
      </c>
      <c r="B441" s="54"/>
      <c r="C441" s="54" t="s">
        <v>22</v>
      </c>
      <c r="D441" s="80" t="s">
        <v>57</v>
      </c>
      <c r="E441" s="55">
        <v>546450</v>
      </c>
      <c r="F441" s="55">
        <v>546450</v>
      </c>
      <c r="G441" s="55">
        <f>F441</f>
        <v>546450</v>
      </c>
      <c r="H441" s="74">
        <v>0</v>
      </c>
      <c r="I441" s="74"/>
      <c r="J441" s="74"/>
      <c r="K441" s="74"/>
      <c r="L441" s="74"/>
      <c r="M441" s="74"/>
      <c r="N441" s="74"/>
    </row>
    <row r="442" spans="1:109" s="28" customFormat="1" ht="25.5" customHeight="1" x14ac:dyDescent="0.2">
      <c r="A442" s="16" t="s">
        <v>227</v>
      </c>
      <c r="B442" s="14" t="s">
        <v>151</v>
      </c>
      <c r="C442" s="14" t="s">
        <v>96</v>
      </c>
      <c r="D442" s="14"/>
      <c r="E442" s="8">
        <f>E443+E445+E446+E447+E448+E449+E451+E455+E456+E465</f>
        <v>0</v>
      </c>
      <c r="F442" s="8">
        <f>F443+F445+F446+F447+F448+F449+F451+F455+F456+F465</f>
        <v>0</v>
      </c>
      <c r="G442" s="8">
        <f>G443+G445+G446+G447+G448+G449+G451+G455+G456+G465</f>
        <v>0</v>
      </c>
      <c r="H442" s="95">
        <v>0</v>
      </c>
      <c r="I442" s="95"/>
      <c r="J442" s="95"/>
      <c r="K442" s="95"/>
      <c r="L442" s="95"/>
      <c r="M442" s="95"/>
      <c r="N442" s="9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spans="1:109" s="28" customFormat="1" ht="25.5" customHeight="1" x14ac:dyDescent="0.2">
      <c r="A443" s="9" t="s">
        <v>153</v>
      </c>
      <c r="B443" s="24" t="s">
        <v>154</v>
      </c>
      <c r="C443" s="24" t="s">
        <v>65</v>
      </c>
      <c r="D443" s="24" t="s">
        <v>43</v>
      </c>
      <c r="E443" s="25">
        <v>0</v>
      </c>
      <c r="F443" s="25">
        <f>'[1]111-211 подсобн'!F24</f>
        <v>0</v>
      </c>
      <c r="G443" s="25">
        <f>'[1]111-211 подсобн'!G24</f>
        <v>0</v>
      </c>
      <c r="H443" s="85">
        <v>0</v>
      </c>
      <c r="I443" s="85"/>
      <c r="J443" s="85"/>
      <c r="K443" s="85"/>
      <c r="L443" s="85"/>
      <c r="M443" s="85"/>
      <c r="N443" s="8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spans="1:109" s="28" customFormat="1" ht="25.5" customHeight="1" x14ac:dyDescent="0.25">
      <c r="A444" s="63" t="s">
        <v>278</v>
      </c>
      <c r="B444" s="61"/>
      <c r="C444" s="61" t="s">
        <v>67</v>
      </c>
      <c r="D444" s="61" t="s">
        <v>46</v>
      </c>
      <c r="E444" s="62">
        <v>0</v>
      </c>
      <c r="F444" s="59">
        <v>0</v>
      </c>
      <c r="G444" s="59">
        <v>0</v>
      </c>
      <c r="H444" s="74">
        <v>0</v>
      </c>
      <c r="I444" s="74"/>
      <c r="J444" s="74"/>
      <c r="K444" s="74"/>
      <c r="L444" s="74"/>
      <c r="M444" s="74"/>
      <c r="N444" s="7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spans="1:109" s="28" customFormat="1" ht="31.5" customHeight="1" x14ac:dyDescent="0.2">
      <c r="A445" s="9" t="s">
        <v>35</v>
      </c>
      <c r="B445" s="24" t="s">
        <v>155</v>
      </c>
      <c r="C445" s="24" t="s">
        <v>65</v>
      </c>
      <c r="D445" s="24" t="s">
        <v>44</v>
      </c>
      <c r="E445" s="25">
        <f>'[1]111-266 подсоб'!E19</f>
        <v>0</v>
      </c>
      <c r="F445" s="25">
        <f>'[1]111-266 подсоб'!F19</f>
        <v>0</v>
      </c>
      <c r="G445" s="25">
        <f>'[1]111-266 подсоб'!G19</f>
        <v>0</v>
      </c>
      <c r="H445" s="85">
        <v>0</v>
      </c>
      <c r="I445" s="85"/>
      <c r="J445" s="85"/>
      <c r="K445" s="85"/>
      <c r="L445" s="85"/>
      <c r="M445" s="85"/>
      <c r="N445" s="8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spans="1:109" s="28" customFormat="1" ht="33" customHeight="1" x14ac:dyDescent="0.2">
      <c r="A446" s="9" t="s">
        <v>156</v>
      </c>
      <c r="B446" s="24" t="s">
        <v>157</v>
      </c>
      <c r="C446" s="24" t="s">
        <v>66</v>
      </c>
      <c r="D446" s="24" t="s">
        <v>45</v>
      </c>
      <c r="E446" s="25">
        <f>'[1]112-212 подсоб'!E17</f>
        <v>0</v>
      </c>
      <c r="F446" s="25">
        <f>'[1]112-212 подсоб'!F17</f>
        <v>0</v>
      </c>
      <c r="G446" s="25">
        <f>'[1]112-212 подсоб'!G17</f>
        <v>0</v>
      </c>
      <c r="H446" s="85">
        <v>0</v>
      </c>
      <c r="I446" s="85"/>
      <c r="J446" s="85"/>
      <c r="K446" s="85"/>
      <c r="L446" s="85"/>
      <c r="M446" s="85"/>
      <c r="N446" s="8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</row>
    <row r="447" spans="1:109" s="31" customFormat="1" ht="41.25" customHeight="1" x14ac:dyDescent="0.2">
      <c r="A447" s="9" t="s">
        <v>158</v>
      </c>
      <c r="B447" s="24" t="s">
        <v>159</v>
      </c>
      <c r="C447" s="24" t="s">
        <v>66</v>
      </c>
      <c r="D447" s="24" t="s">
        <v>160</v>
      </c>
      <c r="E447" s="25">
        <f>'[1]112-214 подсоб'!E17</f>
        <v>0</v>
      </c>
      <c r="F447" s="25">
        <f>'[1]112-214 подсоб'!F17</f>
        <v>0</v>
      </c>
      <c r="G447" s="25">
        <f>'[1]112-214 подсоб'!G17</f>
        <v>0</v>
      </c>
      <c r="H447" s="85">
        <v>0</v>
      </c>
      <c r="I447" s="85"/>
      <c r="J447" s="85"/>
      <c r="K447" s="85"/>
      <c r="L447" s="85"/>
      <c r="M447" s="85"/>
      <c r="N447" s="85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</row>
    <row r="448" spans="1:109" s="28" customFormat="1" ht="25.5" customHeight="1" x14ac:dyDescent="0.2">
      <c r="A448" s="9" t="s">
        <v>267</v>
      </c>
      <c r="B448" s="24" t="s">
        <v>161</v>
      </c>
      <c r="C448" s="24" t="s">
        <v>66</v>
      </c>
      <c r="D448" s="24" t="s">
        <v>53</v>
      </c>
      <c r="E448" s="25"/>
      <c r="F448" s="25">
        <f>'[1]112-226 подсоб'!F17</f>
        <v>0</v>
      </c>
      <c r="G448" s="25">
        <f>'[1]112-226 подсоб'!G17</f>
        <v>0</v>
      </c>
      <c r="H448" s="85">
        <v>0</v>
      </c>
      <c r="I448" s="85"/>
      <c r="J448" s="85"/>
      <c r="K448" s="85"/>
      <c r="L448" s="85"/>
      <c r="M448" s="85"/>
      <c r="N448" s="8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spans="1:109" s="28" customFormat="1" ht="33.75" customHeight="1" x14ac:dyDescent="0.2">
      <c r="A449" s="9" t="s">
        <v>35</v>
      </c>
      <c r="B449" s="24" t="s">
        <v>162</v>
      </c>
      <c r="C449" s="24" t="s">
        <v>66</v>
      </c>
      <c r="D449" s="24" t="s">
        <v>44</v>
      </c>
      <c r="E449" s="25">
        <f>'[1]112-266 подсоб'!E17</f>
        <v>0</v>
      </c>
      <c r="F449" s="25">
        <f>'[1]112-266 подсоб'!F17</f>
        <v>0</v>
      </c>
      <c r="G449" s="25">
        <f>'[1]112-266 подсоб'!G17</f>
        <v>0</v>
      </c>
      <c r="H449" s="85">
        <v>0</v>
      </c>
      <c r="I449" s="85"/>
      <c r="J449" s="85"/>
      <c r="K449" s="85"/>
      <c r="L449" s="85"/>
      <c r="M449" s="85"/>
      <c r="N449" s="8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spans="1:109" s="28" customFormat="1" ht="37.5" customHeight="1" x14ac:dyDescent="0.2">
      <c r="A450" s="9" t="s">
        <v>156</v>
      </c>
      <c r="B450" s="18" t="s">
        <v>163</v>
      </c>
      <c r="C450" s="18" t="s">
        <v>164</v>
      </c>
      <c r="D450" s="18"/>
      <c r="E450" s="17"/>
      <c r="F450" s="17"/>
      <c r="G450" s="17"/>
      <c r="H450" s="96"/>
      <c r="I450" s="96"/>
      <c r="J450" s="96"/>
      <c r="K450" s="96"/>
      <c r="L450" s="96"/>
      <c r="M450" s="96"/>
      <c r="N450" s="96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spans="1:109" s="28" customFormat="1" ht="37.5" customHeight="1" x14ac:dyDescent="0.2">
      <c r="A451" s="9" t="s">
        <v>165</v>
      </c>
      <c r="B451" s="24" t="s">
        <v>166</v>
      </c>
      <c r="C451" s="24" t="s">
        <v>67</v>
      </c>
      <c r="D451" s="24" t="s">
        <v>46</v>
      </c>
      <c r="E451" s="8">
        <f>'[1]119-213  подсоб'!E19</f>
        <v>0</v>
      </c>
      <c r="F451" s="8">
        <f>'[1]119-213  подсоб'!F19</f>
        <v>0</v>
      </c>
      <c r="G451" s="8">
        <f>'[1]119-213  подсоб'!G19</f>
        <v>0</v>
      </c>
      <c r="H451" s="95">
        <v>0</v>
      </c>
      <c r="I451" s="95"/>
      <c r="J451" s="95"/>
      <c r="K451" s="95"/>
      <c r="L451" s="95"/>
      <c r="M451" s="95"/>
      <c r="N451" s="9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spans="1:109" s="28" customFormat="1" ht="27.75" customHeight="1" x14ac:dyDescent="0.2">
      <c r="A452" s="9" t="s">
        <v>167</v>
      </c>
      <c r="B452" s="24" t="s">
        <v>168</v>
      </c>
      <c r="C452" s="24" t="s">
        <v>67</v>
      </c>
      <c r="D452" s="24" t="s">
        <v>46</v>
      </c>
      <c r="E452" s="25">
        <f>'[1]119-213  подсоб'!E13</f>
        <v>0</v>
      </c>
      <c r="F452" s="25">
        <f>'[1]119-213  подсоб'!F13</f>
        <v>0</v>
      </c>
      <c r="G452" s="25">
        <f>'[1]119-213  подсоб'!G13</f>
        <v>0</v>
      </c>
      <c r="H452" s="85">
        <v>0</v>
      </c>
      <c r="I452" s="85"/>
      <c r="J452" s="85"/>
      <c r="K452" s="85"/>
      <c r="L452" s="85"/>
      <c r="M452" s="85"/>
      <c r="N452" s="8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spans="1:109" s="28" customFormat="1" ht="25.5" customHeight="1" x14ac:dyDescent="0.2">
      <c r="A453" s="9" t="s">
        <v>169</v>
      </c>
      <c r="B453" s="24" t="s">
        <v>170</v>
      </c>
      <c r="C453" s="24" t="s">
        <v>67</v>
      </c>
      <c r="D453" s="24" t="s">
        <v>46</v>
      </c>
      <c r="E453" s="25">
        <f>'[1]119-213  подсоб'!E14</f>
        <v>0</v>
      </c>
      <c r="F453" s="25">
        <f>'[1]119-213  подсоб'!F14</f>
        <v>0</v>
      </c>
      <c r="G453" s="25">
        <f>'[1]119-213  подсоб'!G14</f>
        <v>0</v>
      </c>
      <c r="H453" s="85">
        <v>0</v>
      </c>
      <c r="I453" s="85"/>
      <c r="J453" s="85"/>
      <c r="K453" s="85"/>
      <c r="L453" s="85"/>
      <c r="M453" s="85"/>
      <c r="N453" s="8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spans="1:109" s="28" customFormat="1" ht="25.5" customHeight="1" x14ac:dyDescent="0.2">
      <c r="A454" s="9" t="s">
        <v>5</v>
      </c>
      <c r="B454" s="24" t="s">
        <v>171</v>
      </c>
      <c r="C454" s="24" t="s">
        <v>67</v>
      </c>
      <c r="D454" s="24" t="s">
        <v>53</v>
      </c>
      <c r="E454" s="25">
        <f>'[1]119-226 подсоб'!E19</f>
        <v>0</v>
      </c>
      <c r="F454" s="25">
        <f>'[1]119-226 подсоб'!F19</f>
        <v>0</v>
      </c>
      <c r="G454" s="25">
        <f>'[1]119-226 подсоб'!G19</f>
        <v>0</v>
      </c>
      <c r="H454" s="82">
        <v>0</v>
      </c>
      <c r="I454" s="74"/>
      <c r="J454" s="74"/>
      <c r="K454" s="74"/>
      <c r="L454" s="74"/>
      <c r="M454" s="74"/>
      <c r="N454" s="7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spans="1:109" s="28" customFormat="1" ht="25.5" customHeight="1" x14ac:dyDescent="0.2">
      <c r="A455" s="9" t="s">
        <v>34</v>
      </c>
      <c r="B455" s="24" t="s">
        <v>172</v>
      </c>
      <c r="C455" s="24" t="s">
        <v>173</v>
      </c>
      <c r="D455" s="24"/>
      <c r="E455" s="25">
        <v>0</v>
      </c>
      <c r="F455" s="25">
        <v>0</v>
      </c>
      <c r="G455" s="25">
        <v>0</v>
      </c>
      <c r="H455" s="85">
        <v>0</v>
      </c>
      <c r="I455" s="85"/>
      <c r="J455" s="85"/>
      <c r="K455" s="85"/>
      <c r="L455" s="85"/>
      <c r="M455" s="85"/>
      <c r="N455" s="8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spans="1:109" s="28" customFormat="1" ht="25.5" customHeight="1" x14ac:dyDescent="0.2">
      <c r="A456" s="9" t="s">
        <v>174</v>
      </c>
      <c r="B456" s="24" t="s">
        <v>175</v>
      </c>
      <c r="C456" s="24" t="s">
        <v>176</v>
      </c>
      <c r="D456" s="24"/>
      <c r="E456" s="8">
        <f>E457+E458+E459+E460+E461</f>
        <v>0</v>
      </c>
      <c r="F456" s="8">
        <f>F457+F458+F459+F460+F461</f>
        <v>0</v>
      </c>
      <c r="G456" s="8">
        <f>G457+G458+G459+G460+G461</f>
        <v>0</v>
      </c>
      <c r="H456" s="95">
        <v>0</v>
      </c>
      <c r="I456" s="95"/>
      <c r="J456" s="95"/>
      <c r="K456" s="95"/>
      <c r="L456" s="95"/>
      <c r="M456" s="95"/>
      <c r="N456" s="9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spans="1:109" s="28" customFormat="1" ht="25.5" customHeight="1" x14ac:dyDescent="0.2">
      <c r="A457" s="9" t="s">
        <v>177</v>
      </c>
      <c r="B457" s="24" t="s">
        <v>178</v>
      </c>
      <c r="C457" s="24" t="s">
        <v>69</v>
      </c>
      <c r="D457" s="24" t="s">
        <v>47</v>
      </c>
      <c r="E457" s="25">
        <f>'[1]851-291 имущ подсоб'!E17</f>
        <v>0</v>
      </c>
      <c r="F457" s="25">
        <f>'[1]851-291 имущ подсоб'!F17</f>
        <v>0</v>
      </c>
      <c r="G457" s="25">
        <f>'[1]851-291 имущ подсоб'!G17</f>
        <v>0</v>
      </c>
      <c r="H457" s="85">
        <v>0</v>
      </c>
      <c r="I457" s="85"/>
      <c r="J457" s="85"/>
      <c r="K457" s="85"/>
      <c r="L457" s="85"/>
      <c r="M457" s="85"/>
      <c r="N457" s="8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spans="1:109" s="28" customFormat="1" ht="25.5" customHeight="1" x14ac:dyDescent="0.2">
      <c r="A458" s="9" t="s">
        <v>16</v>
      </c>
      <c r="B458" s="24" t="s">
        <v>179</v>
      </c>
      <c r="C458" s="24" t="s">
        <v>69</v>
      </c>
      <c r="D458" s="24" t="s">
        <v>47</v>
      </c>
      <c r="E458" s="25">
        <f>'[1]851-291 земля подсоб'!E17</f>
        <v>0</v>
      </c>
      <c r="F458" s="25">
        <f>'[1]851-291 земля подсоб'!F17</f>
        <v>0</v>
      </c>
      <c r="G458" s="25">
        <f>'[1]851-291 земля подсоб'!G17</f>
        <v>0</v>
      </c>
      <c r="H458" s="85">
        <v>0</v>
      </c>
      <c r="I458" s="85"/>
      <c r="J458" s="85"/>
      <c r="K458" s="85"/>
      <c r="L458" s="85"/>
      <c r="M458" s="85"/>
      <c r="N458" s="8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spans="1:109" s="28" customFormat="1" ht="25.5" customHeight="1" x14ac:dyDescent="0.2">
      <c r="A459" s="9" t="s">
        <v>180</v>
      </c>
      <c r="B459" s="24" t="s">
        <v>181</v>
      </c>
      <c r="C459" s="24" t="s">
        <v>70</v>
      </c>
      <c r="D459" s="24" t="s">
        <v>47</v>
      </c>
      <c r="E459" s="25">
        <f>'[1]852-291 транс подсоб'!E17</f>
        <v>0</v>
      </c>
      <c r="F459" s="25">
        <f>'[1]852-291 транс подсоб'!F17</f>
        <v>0</v>
      </c>
      <c r="G459" s="25">
        <f>'[1]852-291 транс подсоб'!G17</f>
        <v>0</v>
      </c>
      <c r="H459" s="85">
        <v>0</v>
      </c>
      <c r="I459" s="85"/>
      <c r="J459" s="85"/>
      <c r="K459" s="85"/>
      <c r="L459" s="85"/>
      <c r="M459" s="85"/>
      <c r="N459" s="8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spans="1:109" s="28" customFormat="1" ht="25.5" customHeight="1" x14ac:dyDescent="0.2">
      <c r="A460" s="9" t="s">
        <v>182</v>
      </c>
      <c r="B460" s="24" t="s">
        <v>181</v>
      </c>
      <c r="C460" s="24" t="s">
        <v>70</v>
      </c>
      <c r="D460" s="24" t="s">
        <v>47</v>
      </c>
      <c r="E460" s="25">
        <f>'[1]852-291пошл подсоб'!E17</f>
        <v>0</v>
      </c>
      <c r="F460" s="25">
        <f>'[1]852-291пошл подсоб'!F17</f>
        <v>0</v>
      </c>
      <c r="G460" s="25">
        <f>'[1]852-291пошл подсоб'!G17</f>
        <v>0</v>
      </c>
      <c r="H460" s="85">
        <v>0</v>
      </c>
      <c r="I460" s="85"/>
      <c r="J460" s="85"/>
      <c r="K460" s="85"/>
      <c r="L460" s="85"/>
      <c r="M460" s="85"/>
      <c r="N460" s="8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spans="1:109" s="28" customFormat="1" ht="25.5" customHeight="1" x14ac:dyDescent="0.2">
      <c r="A461" s="9" t="s">
        <v>183</v>
      </c>
      <c r="B461" s="24" t="s">
        <v>184</v>
      </c>
      <c r="C461" s="24" t="s">
        <v>71</v>
      </c>
      <c r="D461" s="24" t="s">
        <v>47</v>
      </c>
      <c r="E461" s="25">
        <f>'[1]853-291негатив подсоб'!E17</f>
        <v>0</v>
      </c>
      <c r="F461" s="25">
        <f>'[1]853-291негатив подсоб'!F17</f>
        <v>0</v>
      </c>
      <c r="G461" s="25">
        <f>'[1]853-291негатив подсоб'!G17</f>
        <v>0</v>
      </c>
      <c r="H461" s="85">
        <v>0</v>
      </c>
      <c r="I461" s="85"/>
      <c r="J461" s="85"/>
      <c r="K461" s="85"/>
      <c r="L461" s="85"/>
      <c r="M461" s="85"/>
      <c r="N461" s="8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spans="1:109" s="28" customFormat="1" ht="29.25" customHeight="1" x14ac:dyDescent="0.2">
      <c r="A462" s="9" t="s">
        <v>185</v>
      </c>
      <c r="B462" s="24" t="s">
        <v>186</v>
      </c>
      <c r="C462" s="24" t="s">
        <v>96</v>
      </c>
      <c r="D462" s="24"/>
      <c r="E462" s="25">
        <v>0</v>
      </c>
      <c r="F462" s="25">
        <v>0</v>
      </c>
      <c r="G462" s="25">
        <v>0</v>
      </c>
      <c r="H462" s="85">
        <v>0</v>
      </c>
      <c r="I462" s="85"/>
      <c r="J462" s="85"/>
      <c r="K462" s="85"/>
      <c r="L462" s="85"/>
      <c r="M462" s="85"/>
      <c r="N462" s="8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spans="1:109" s="28" customFormat="1" ht="30.75" customHeight="1" x14ac:dyDescent="0.2">
      <c r="A463" s="9" t="s">
        <v>187</v>
      </c>
      <c r="B463" s="24" t="s">
        <v>188</v>
      </c>
      <c r="C463" s="24" t="s">
        <v>96</v>
      </c>
      <c r="D463" s="24"/>
      <c r="E463" s="25">
        <f>E464</f>
        <v>0</v>
      </c>
      <c r="F463" s="25">
        <f>F464</f>
        <v>0</v>
      </c>
      <c r="G463" s="25">
        <f>G464</f>
        <v>0</v>
      </c>
      <c r="H463" s="85">
        <v>0</v>
      </c>
      <c r="I463" s="85"/>
      <c r="J463" s="85"/>
      <c r="K463" s="85"/>
      <c r="L463" s="85"/>
      <c r="M463" s="85"/>
      <c r="N463" s="8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spans="1:109" s="28" customFormat="1" ht="25.5" customHeight="1" x14ac:dyDescent="0.2">
      <c r="A464" s="9" t="s">
        <v>189</v>
      </c>
      <c r="B464" s="24" t="s">
        <v>190</v>
      </c>
      <c r="C464" s="24" t="s">
        <v>191</v>
      </c>
      <c r="D464" s="24"/>
      <c r="E464" s="25">
        <v>0</v>
      </c>
      <c r="F464" s="25">
        <v>0</v>
      </c>
      <c r="G464" s="25">
        <v>0</v>
      </c>
      <c r="H464" s="85">
        <v>0</v>
      </c>
      <c r="I464" s="85"/>
      <c r="J464" s="85"/>
      <c r="K464" s="85"/>
      <c r="L464" s="85"/>
      <c r="M464" s="85"/>
      <c r="N464" s="8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spans="1:109" s="28" customFormat="1" ht="25.5" customHeight="1" x14ac:dyDescent="0.2">
      <c r="A465" s="9" t="s">
        <v>213</v>
      </c>
      <c r="B465" s="24" t="s">
        <v>193</v>
      </c>
      <c r="C465" s="24" t="s">
        <v>96</v>
      </c>
      <c r="D465" s="24"/>
      <c r="E465" s="8">
        <f>E466+E467+E468+E469</f>
        <v>0</v>
      </c>
      <c r="F465" s="8">
        <f>F466+F467+F468+F469</f>
        <v>0</v>
      </c>
      <c r="G465" s="8">
        <f>G466+G467+G468+G469</f>
        <v>0</v>
      </c>
      <c r="H465" s="95">
        <v>0</v>
      </c>
      <c r="I465" s="95"/>
      <c r="J465" s="95"/>
      <c r="K465" s="95"/>
      <c r="L465" s="95"/>
      <c r="M465" s="95"/>
      <c r="N465" s="9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spans="1:109" s="28" customFormat="1" ht="28.5" customHeight="1" x14ac:dyDescent="0.2">
      <c r="A466" s="9" t="s">
        <v>194</v>
      </c>
      <c r="B466" s="24" t="s">
        <v>195</v>
      </c>
      <c r="C466" s="24" t="s">
        <v>196</v>
      </c>
      <c r="D466" s="24"/>
      <c r="E466" s="25">
        <v>0</v>
      </c>
      <c r="F466" s="25">
        <v>0</v>
      </c>
      <c r="G466" s="25">
        <v>0</v>
      </c>
      <c r="H466" s="85">
        <v>0</v>
      </c>
      <c r="I466" s="85"/>
      <c r="J466" s="85"/>
      <c r="K466" s="85"/>
      <c r="L466" s="85"/>
      <c r="M466" s="85"/>
      <c r="N466" s="8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spans="1:109" s="28" customFormat="1" ht="29.25" customHeight="1" x14ac:dyDescent="0.2">
      <c r="A467" s="9" t="s">
        <v>197</v>
      </c>
      <c r="B467" s="24" t="s">
        <v>198</v>
      </c>
      <c r="C467" s="24" t="s">
        <v>199</v>
      </c>
      <c r="D467" s="24"/>
      <c r="E467" s="25">
        <v>0</v>
      </c>
      <c r="F467" s="25">
        <v>0</v>
      </c>
      <c r="G467" s="25">
        <v>0</v>
      </c>
      <c r="H467" s="85">
        <v>0</v>
      </c>
      <c r="I467" s="85"/>
      <c r="J467" s="85"/>
      <c r="K467" s="85"/>
      <c r="L467" s="85"/>
      <c r="M467" s="85"/>
      <c r="N467" s="8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spans="1:109" s="28" customFormat="1" ht="29.25" customHeight="1" x14ac:dyDescent="0.2">
      <c r="A468" s="9" t="s">
        <v>200</v>
      </c>
      <c r="B468" s="24" t="s">
        <v>201</v>
      </c>
      <c r="C468" s="24" t="s">
        <v>77</v>
      </c>
      <c r="D468" s="24"/>
      <c r="E468" s="25">
        <v>0</v>
      </c>
      <c r="F468" s="25">
        <v>0</v>
      </c>
      <c r="G468" s="25">
        <v>0</v>
      </c>
      <c r="H468" s="85">
        <v>0</v>
      </c>
      <c r="I468" s="85"/>
      <c r="J468" s="85"/>
      <c r="K468" s="85"/>
      <c r="L468" s="85"/>
      <c r="M468" s="85"/>
      <c r="N468" s="8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spans="1:109" s="28" customFormat="1" ht="25.5" customHeight="1" x14ac:dyDescent="0.2">
      <c r="A469" s="9" t="s">
        <v>202</v>
      </c>
      <c r="B469" s="24" t="s">
        <v>203</v>
      </c>
      <c r="C469" s="24" t="s">
        <v>22</v>
      </c>
      <c r="D469" s="24"/>
      <c r="E469" s="8">
        <f>E470+E471+E472+E478+E479+E480+E481+E482+E483+E484+E485</f>
        <v>0</v>
      </c>
      <c r="F469" s="8">
        <f>F470+F471+F472+F478+F479+F480+F481+F482+F483+F484+F485</f>
        <v>0</v>
      </c>
      <c r="G469" s="8">
        <f>G470+G471+G472+G478+G479+G480+G481+G482+G483+G484+G485</f>
        <v>0</v>
      </c>
      <c r="H469" s="95">
        <v>0</v>
      </c>
      <c r="I469" s="95"/>
      <c r="J469" s="95"/>
      <c r="K469" s="95"/>
      <c r="L469" s="95"/>
      <c r="M469" s="95"/>
      <c r="N469" s="9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spans="1:109" s="28" customFormat="1" ht="25.5" customHeight="1" x14ac:dyDescent="0.2">
      <c r="A470" s="9" t="s">
        <v>2</v>
      </c>
      <c r="B470" s="24" t="s">
        <v>203</v>
      </c>
      <c r="C470" s="24" t="s">
        <v>22</v>
      </c>
      <c r="D470" s="24" t="s">
        <v>48</v>
      </c>
      <c r="E470" s="25">
        <f>'[1]244-221 подсоб'!B35</f>
        <v>0</v>
      </c>
      <c r="F470" s="25">
        <f>'[1]244-221 подсоб'!C35</f>
        <v>0</v>
      </c>
      <c r="G470" s="25">
        <f>'[1]244-221 подсоб'!D35</f>
        <v>0</v>
      </c>
      <c r="H470" s="85">
        <v>0</v>
      </c>
      <c r="I470" s="85"/>
      <c r="J470" s="85"/>
      <c r="K470" s="85"/>
      <c r="L470" s="85"/>
      <c r="M470" s="85"/>
      <c r="N470" s="8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spans="1:109" s="28" customFormat="1" ht="25.5" customHeight="1" x14ac:dyDescent="0.2">
      <c r="A471" s="9" t="s">
        <v>3</v>
      </c>
      <c r="B471" s="24" t="s">
        <v>203</v>
      </c>
      <c r="C471" s="24" t="s">
        <v>22</v>
      </c>
      <c r="D471" s="24" t="s">
        <v>49</v>
      </c>
      <c r="E471" s="25">
        <f>'[1]244-222 подсоб'!E21</f>
        <v>0</v>
      </c>
      <c r="F471" s="25">
        <f>'[1]244-222 подсоб'!F21</f>
        <v>0</v>
      </c>
      <c r="G471" s="25">
        <f>'[1]244-222 подсоб'!G21</f>
        <v>0</v>
      </c>
      <c r="H471" s="85">
        <v>0</v>
      </c>
      <c r="I471" s="85"/>
      <c r="J471" s="85"/>
      <c r="K471" s="85"/>
      <c r="L471" s="85"/>
      <c r="M471" s="85"/>
      <c r="N471" s="8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spans="1:109" s="28" customFormat="1" ht="25.5" customHeight="1" x14ac:dyDescent="0.2">
      <c r="A472" s="9" t="s">
        <v>36</v>
      </c>
      <c r="B472" s="24" t="s">
        <v>203</v>
      </c>
      <c r="C472" s="24" t="s">
        <v>22</v>
      </c>
      <c r="D472" s="24" t="s">
        <v>50</v>
      </c>
      <c r="E472" s="8">
        <f>E473+E474+E475+E476+E477</f>
        <v>0</v>
      </c>
      <c r="F472" s="8">
        <f>F473+F474+F475+F476+F477</f>
        <v>0</v>
      </c>
      <c r="G472" s="8">
        <f>G473+G474+G475+G476+G477</f>
        <v>0</v>
      </c>
      <c r="H472" s="95">
        <v>0</v>
      </c>
      <c r="I472" s="95"/>
      <c r="J472" s="95"/>
      <c r="K472" s="95"/>
      <c r="L472" s="95"/>
      <c r="M472" s="95"/>
      <c r="N472" s="9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spans="1:109" s="28" customFormat="1" ht="25.5" customHeight="1" x14ac:dyDescent="0.2">
      <c r="A473" s="9" t="s">
        <v>6</v>
      </c>
      <c r="B473" s="24" t="s">
        <v>204</v>
      </c>
      <c r="C473" s="24" t="s">
        <v>22</v>
      </c>
      <c r="D473" s="24" t="s">
        <v>7</v>
      </c>
      <c r="E473" s="25">
        <f>'[1]244-223 ВН доп  '!G9</f>
        <v>0</v>
      </c>
      <c r="F473" s="25">
        <f>'[1]244-223 ВН доп  '!J9</f>
        <v>0</v>
      </c>
      <c r="G473" s="25">
        <f>'[1]244-223 ВН доп  '!M9</f>
        <v>0</v>
      </c>
      <c r="H473" s="85">
        <v>0</v>
      </c>
      <c r="I473" s="85"/>
      <c r="J473" s="85"/>
      <c r="K473" s="85"/>
      <c r="L473" s="85"/>
      <c r="M473" s="85"/>
      <c r="N473" s="8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spans="1:109" s="28" customFormat="1" ht="25.5" customHeight="1" x14ac:dyDescent="0.2">
      <c r="A474" s="9" t="s">
        <v>8</v>
      </c>
      <c r="B474" s="24" t="s">
        <v>205</v>
      </c>
      <c r="C474" s="24" t="s">
        <v>22</v>
      </c>
      <c r="D474" s="24" t="s">
        <v>9</v>
      </c>
      <c r="E474" s="25">
        <f>'[1]244-223 ВН доп  '!G10+'[1]244-223 ВН доп  '!G11</f>
        <v>0</v>
      </c>
      <c r="F474" s="25">
        <f>'[1]244-223 ВН доп  '!J10+'[1]244-223 ВН доп  '!J11</f>
        <v>0</v>
      </c>
      <c r="G474" s="25">
        <f>'[1]244-223 ВН доп  '!M10+'[1]244-223 ВН доп  '!M11</f>
        <v>0</v>
      </c>
      <c r="H474" s="85">
        <v>0</v>
      </c>
      <c r="I474" s="85"/>
      <c r="J474" s="85"/>
      <c r="K474" s="85"/>
      <c r="L474" s="85"/>
      <c r="M474" s="85"/>
      <c r="N474" s="8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spans="1:109" s="28" customFormat="1" ht="25.5" customHeight="1" x14ac:dyDescent="0.2">
      <c r="A475" s="9" t="s">
        <v>10</v>
      </c>
      <c r="B475" s="24" t="s">
        <v>206</v>
      </c>
      <c r="C475" s="24" t="s">
        <v>22</v>
      </c>
      <c r="D475" s="24" t="s">
        <v>11</v>
      </c>
      <c r="E475" s="25">
        <f>'[1]244-223 ВН доп  '!G12</f>
        <v>0</v>
      </c>
      <c r="F475" s="25">
        <f>'[1]244-223 ВН доп  '!J12</f>
        <v>0</v>
      </c>
      <c r="G475" s="25">
        <f>'[1]244-223 ВН доп  '!M12</f>
        <v>0</v>
      </c>
      <c r="H475" s="85">
        <v>0</v>
      </c>
      <c r="I475" s="85"/>
      <c r="J475" s="85"/>
      <c r="K475" s="85"/>
      <c r="L475" s="85"/>
      <c r="M475" s="85"/>
      <c r="N475" s="8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spans="1:109" s="28" customFormat="1" ht="25.5" customHeight="1" x14ac:dyDescent="0.2">
      <c r="A476" s="9" t="s">
        <v>12</v>
      </c>
      <c r="B476" s="24" t="s">
        <v>207</v>
      </c>
      <c r="C476" s="24" t="s">
        <v>22</v>
      </c>
      <c r="D476" s="24" t="s">
        <v>13</v>
      </c>
      <c r="E476" s="25">
        <f>'[1]244-223 ВН доп  '!G13+'[1]244-223 ВН доп  '!G14</f>
        <v>0</v>
      </c>
      <c r="F476" s="25">
        <f>'[1]244-223 ВН доп  '!J13+'[1]244-223 ВН доп  '!J14</f>
        <v>0</v>
      </c>
      <c r="G476" s="25">
        <f>'[1]244-223 ВН доп  '!M13+'[1]244-223 ВН доп  '!M14</f>
        <v>0</v>
      </c>
      <c r="H476" s="85">
        <v>0</v>
      </c>
      <c r="I476" s="85"/>
      <c r="J476" s="85"/>
      <c r="K476" s="85"/>
      <c r="L476" s="85"/>
      <c r="M476" s="85"/>
      <c r="N476" s="8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spans="1:109" s="28" customFormat="1" ht="25.5" customHeight="1" x14ac:dyDescent="0.2">
      <c r="A477" s="9" t="s">
        <v>14</v>
      </c>
      <c r="B477" s="24" t="s">
        <v>208</v>
      </c>
      <c r="C477" s="24" t="s">
        <v>22</v>
      </c>
      <c r="D477" s="24" t="s">
        <v>15</v>
      </c>
      <c r="E477" s="25">
        <f>'[1]244-223 ВН доп  '!G15</f>
        <v>0</v>
      </c>
      <c r="F477" s="25">
        <f>'[1]244-223 ВН доп  '!J15</f>
        <v>0</v>
      </c>
      <c r="G477" s="25">
        <f>'[1]244-223 ВН доп  '!M15</f>
        <v>0</v>
      </c>
      <c r="H477" s="85">
        <v>0</v>
      </c>
      <c r="I477" s="85"/>
      <c r="J477" s="85"/>
      <c r="K477" s="85"/>
      <c r="L477" s="85"/>
      <c r="M477" s="85"/>
      <c r="N477" s="8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spans="1:109" s="28" customFormat="1" ht="45" customHeight="1" x14ac:dyDescent="0.2">
      <c r="A478" s="9" t="s">
        <v>37</v>
      </c>
      <c r="B478" s="24" t="s">
        <v>203</v>
      </c>
      <c r="C478" s="24" t="s">
        <v>22</v>
      </c>
      <c r="D478" s="24" t="s">
        <v>51</v>
      </c>
      <c r="E478" s="25">
        <f>'[1]244-224 подсоб'!E16</f>
        <v>0</v>
      </c>
      <c r="F478" s="25">
        <f>'[1]244-224 подсоб'!F16</f>
        <v>0</v>
      </c>
      <c r="G478" s="25">
        <f>'[1]244-224 подсоб'!G16</f>
        <v>0</v>
      </c>
      <c r="H478" s="85">
        <v>0</v>
      </c>
      <c r="I478" s="85"/>
      <c r="J478" s="85"/>
      <c r="K478" s="85"/>
      <c r="L478" s="85"/>
      <c r="M478" s="85"/>
      <c r="N478" s="8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spans="1:109" s="28" customFormat="1" ht="25.5" customHeight="1" x14ac:dyDescent="0.2">
      <c r="A479" s="9" t="s">
        <v>4</v>
      </c>
      <c r="B479" s="24" t="s">
        <v>203</v>
      </c>
      <c r="C479" s="24" t="s">
        <v>22</v>
      </c>
      <c r="D479" s="24" t="s">
        <v>52</v>
      </c>
      <c r="E479" s="25">
        <f>'[1]244-225 подсоб'!E42</f>
        <v>0</v>
      </c>
      <c r="F479" s="25">
        <f>'[1]244-225 подсоб'!F42</f>
        <v>0</v>
      </c>
      <c r="G479" s="25">
        <f>'[1]244-225 подсоб'!G42</f>
        <v>0</v>
      </c>
      <c r="H479" s="85">
        <v>0</v>
      </c>
      <c r="I479" s="85"/>
      <c r="J479" s="85"/>
      <c r="K479" s="85"/>
      <c r="L479" s="85"/>
      <c r="M479" s="85"/>
      <c r="N479" s="8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spans="1:109" s="28" customFormat="1" ht="25.5" customHeight="1" x14ac:dyDescent="0.2">
      <c r="A480" s="9" t="s">
        <v>5</v>
      </c>
      <c r="B480" s="24" t="s">
        <v>203</v>
      </c>
      <c r="C480" s="24" t="s">
        <v>22</v>
      </c>
      <c r="D480" s="24" t="s">
        <v>53</v>
      </c>
      <c r="E480" s="25">
        <f>'[1]244-226 подсоб'!E42</f>
        <v>0</v>
      </c>
      <c r="F480" s="25">
        <f>'[1]244-226 подсоб'!F42</f>
        <v>0</v>
      </c>
      <c r="G480" s="25">
        <f>'[1]244-226 подсоб'!G42</f>
        <v>0</v>
      </c>
      <c r="H480" s="85">
        <v>0</v>
      </c>
      <c r="I480" s="85"/>
      <c r="J480" s="85"/>
      <c r="K480" s="85"/>
      <c r="L480" s="85"/>
      <c r="M480" s="85"/>
      <c r="N480" s="8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spans="1:109" s="28" customFormat="1" ht="25.5" customHeight="1" x14ac:dyDescent="0.2">
      <c r="A481" s="9" t="s">
        <v>38</v>
      </c>
      <c r="B481" s="24" t="s">
        <v>203</v>
      </c>
      <c r="C481" s="24" t="s">
        <v>22</v>
      </c>
      <c r="D481" s="24" t="s">
        <v>54</v>
      </c>
      <c r="E481" s="25">
        <f>'[1]244-227 подсоб'!E42</f>
        <v>0</v>
      </c>
      <c r="F481" s="25">
        <f>'[1]244-227 подсоб'!F42</f>
        <v>0</v>
      </c>
      <c r="G481" s="25">
        <f>'[1]244-227 подсоб'!G42</f>
        <v>0</v>
      </c>
      <c r="H481" s="85">
        <v>0</v>
      </c>
      <c r="I481" s="85"/>
      <c r="J481" s="85"/>
      <c r="K481" s="85"/>
      <c r="L481" s="85"/>
      <c r="M481" s="85"/>
      <c r="N481" s="8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spans="1:109" s="28" customFormat="1" ht="25.5" customHeight="1" x14ac:dyDescent="0.2">
      <c r="A482" s="9" t="s">
        <v>39</v>
      </c>
      <c r="B482" s="24" t="s">
        <v>203</v>
      </c>
      <c r="C482" s="24" t="s">
        <v>22</v>
      </c>
      <c r="D482" s="24" t="s">
        <v>55</v>
      </c>
      <c r="E482" s="25">
        <f>'[1]244-228 подсоб'!E42</f>
        <v>0</v>
      </c>
      <c r="F482" s="25">
        <f>'[1]244-228 подсоб'!F42</f>
        <v>0</v>
      </c>
      <c r="G482" s="25">
        <f>'[1]244-228 подсоб'!G42</f>
        <v>0</v>
      </c>
      <c r="H482" s="82">
        <v>0</v>
      </c>
      <c r="I482" s="74"/>
      <c r="J482" s="74"/>
      <c r="K482" s="74"/>
      <c r="L482" s="74"/>
      <c r="M482" s="74"/>
      <c r="N482" s="7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spans="1:109" s="28" customFormat="1" ht="33" customHeight="1" x14ac:dyDescent="0.2">
      <c r="A483" s="9" t="s">
        <v>40</v>
      </c>
      <c r="B483" s="24" t="s">
        <v>203</v>
      </c>
      <c r="C483" s="24" t="s">
        <v>22</v>
      </c>
      <c r="D483" s="24" t="s">
        <v>56</v>
      </c>
      <c r="E483" s="25">
        <f>'[1]244-229 подсоб'!E42</f>
        <v>0</v>
      </c>
      <c r="F483" s="25">
        <f>'[1]244-229 подсоб'!F42</f>
        <v>0</v>
      </c>
      <c r="G483" s="25">
        <f>'[1]244-229 подсоб'!G42</f>
        <v>0</v>
      </c>
      <c r="H483" s="85">
        <v>0</v>
      </c>
      <c r="I483" s="85"/>
      <c r="J483" s="85"/>
      <c r="K483" s="85"/>
      <c r="L483" s="85"/>
      <c r="M483" s="85"/>
      <c r="N483" s="8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spans="1:109" s="28" customFormat="1" ht="25.5" customHeight="1" x14ac:dyDescent="0.2">
      <c r="A484" s="9" t="s">
        <v>41</v>
      </c>
      <c r="B484" s="24" t="s">
        <v>203</v>
      </c>
      <c r="C484" s="24" t="s">
        <v>22</v>
      </c>
      <c r="D484" s="24" t="s">
        <v>57</v>
      </c>
      <c r="E484" s="25">
        <f>'[1]244-310 подсоб'!E42</f>
        <v>0</v>
      </c>
      <c r="F484" s="25">
        <f>'[1]244-310 подсоб'!F42</f>
        <v>0</v>
      </c>
      <c r="G484" s="25">
        <f>'[1]244-310 подсоб'!G42</f>
        <v>0</v>
      </c>
      <c r="H484" s="85">
        <v>0</v>
      </c>
      <c r="I484" s="85"/>
      <c r="J484" s="85"/>
      <c r="K484" s="85"/>
      <c r="L484" s="85"/>
      <c r="M484" s="85"/>
      <c r="N484" s="8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spans="1:109" s="28" customFormat="1" ht="25.5" customHeight="1" x14ac:dyDescent="0.2">
      <c r="A485" s="9" t="s">
        <v>42</v>
      </c>
      <c r="B485" s="24" t="s">
        <v>203</v>
      </c>
      <c r="C485" s="24" t="s">
        <v>22</v>
      </c>
      <c r="D485" s="24" t="s">
        <v>58</v>
      </c>
      <c r="E485" s="8">
        <f>E486+E487+E488+E489+E490+E491+E492+E493+E494</f>
        <v>0</v>
      </c>
      <c r="F485" s="8">
        <f>F486+F487+F488+F489+F490+F491+F492+F493+F494</f>
        <v>0</v>
      </c>
      <c r="G485" s="8">
        <f>G486+G487+G488+G489+G490+G491+G492+G493+G494</f>
        <v>0</v>
      </c>
      <c r="H485" s="95">
        <v>0</v>
      </c>
      <c r="I485" s="95"/>
      <c r="J485" s="95"/>
      <c r="K485" s="95"/>
      <c r="L485" s="95"/>
      <c r="M485" s="95"/>
      <c r="N485" s="9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spans="1:109" s="28" customFormat="1" ht="36" customHeight="1" x14ac:dyDescent="0.2">
      <c r="A486" s="9" t="s">
        <v>209</v>
      </c>
      <c r="B486" s="24" t="s">
        <v>203</v>
      </c>
      <c r="C486" s="24" t="s">
        <v>22</v>
      </c>
      <c r="D486" s="24" t="s">
        <v>23</v>
      </c>
      <c r="E486" s="25">
        <f>'[1]244-341 подсоб'!E15</f>
        <v>0</v>
      </c>
      <c r="F486" s="25">
        <f>'[1]244-341 подсоб'!F15</f>
        <v>0</v>
      </c>
      <c r="G486" s="25">
        <f>'[1]244-341 подсоб'!G15</f>
        <v>0</v>
      </c>
      <c r="H486" s="85">
        <v>0</v>
      </c>
      <c r="I486" s="85"/>
      <c r="J486" s="85"/>
      <c r="K486" s="85"/>
      <c r="L486" s="85"/>
      <c r="M486" s="85"/>
      <c r="N486" s="8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spans="1:109" s="28" customFormat="1" ht="25.5" customHeight="1" x14ac:dyDescent="0.2">
      <c r="A487" s="9" t="s">
        <v>24</v>
      </c>
      <c r="B487" s="24" t="s">
        <v>203</v>
      </c>
      <c r="C487" s="24" t="s">
        <v>22</v>
      </c>
      <c r="D487" s="24" t="s">
        <v>25</v>
      </c>
      <c r="E487" s="25">
        <f>'[1]244-342 подсоб'!E13</f>
        <v>0</v>
      </c>
      <c r="F487" s="25">
        <f>'[1]244-342 подсоб'!F13</f>
        <v>0</v>
      </c>
      <c r="G487" s="25">
        <f>'[1]244-342 подсоб'!G13</f>
        <v>0</v>
      </c>
      <c r="H487" s="85">
        <v>0</v>
      </c>
      <c r="I487" s="85"/>
      <c r="J487" s="85"/>
      <c r="K487" s="85"/>
      <c r="L487" s="85"/>
      <c r="M487" s="85"/>
      <c r="N487" s="8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spans="1:109" s="28" customFormat="1" ht="25.5" customHeight="1" x14ac:dyDescent="0.2">
      <c r="A488" s="9" t="s">
        <v>26</v>
      </c>
      <c r="B488" s="24" t="s">
        <v>203</v>
      </c>
      <c r="C488" s="24" t="s">
        <v>22</v>
      </c>
      <c r="D488" s="24" t="s">
        <v>27</v>
      </c>
      <c r="E488" s="25">
        <f>'[1]244-343 подсоб'!E42</f>
        <v>0</v>
      </c>
      <c r="F488" s="25">
        <f>'[1]244-343 подсоб'!F42</f>
        <v>0</v>
      </c>
      <c r="G488" s="25">
        <f>'[1]244-343 подсоб'!G42</f>
        <v>0</v>
      </c>
      <c r="H488" s="85">
        <v>0</v>
      </c>
      <c r="I488" s="85"/>
      <c r="J488" s="85"/>
      <c r="K488" s="85"/>
      <c r="L488" s="85"/>
      <c r="M488" s="85"/>
      <c r="N488" s="8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spans="1:109" s="28" customFormat="1" ht="25.5" customHeight="1" x14ac:dyDescent="0.2">
      <c r="A489" s="9" t="s">
        <v>28</v>
      </c>
      <c r="B489" s="24" t="s">
        <v>203</v>
      </c>
      <c r="C489" s="24" t="s">
        <v>22</v>
      </c>
      <c r="D489" s="24" t="s">
        <v>29</v>
      </c>
      <c r="E489" s="25">
        <f>'[1]244-344 подсоб'!E42</f>
        <v>0</v>
      </c>
      <c r="F489" s="25">
        <f>'[1]244-344 подсоб'!F42</f>
        <v>0</v>
      </c>
      <c r="G489" s="25">
        <f>'[1]244-344 подсоб'!G42</f>
        <v>0</v>
      </c>
      <c r="H489" s="85">
        <v>0</v>
      </c>
      <c r="I489" s="85"/>
      <c r="J489" s="85"/>
      <c r="K489" s="85"/>
      <c r="L489" s="85"/>
      <c r="M489" s="85"/>
      <c r="N489" s="8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spans="1:109" s="28" customFormat="1" ht="25.5" customHeight="1" x14ac:dyDescent="0.2">
      <c r="A490" s="9" t="s">
        <v>78</v>
      </c>
      <c r="B490" s="24" t="s">
        <v>203</v>
      </c>
      <c r="C490" s="24" t="s">
        <v>22</v>
      </c>
      <c r="D490" s="24" t="s">
        <v>30</v>
      </c>
      <c r="E490" s="25">
        <f>'[1]244-345 подсоб'!E42</f>
        <v>0</v>
      </c>
      <c r="F490" s="25">
        <f>'[1]244-345 подсоб'!F42</f>
        <v>0</v>
      </c>
      <c r="G490" s="25">
        <f>'[1]244-345 подсоб'!G42</f>
        <v>0</v>
      </c>
      <c r="H490" s="85">
        <v>0</v>
      </c>
      <c r="I490" s="85"/>
      <c r="J490" s="85"/>
      <c r="K490" s="85"/>
      <c r="L490" s="85"/>
      <c r="M490" s="85"/>
      <c r="N490" s="8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spans="1:109" s="28" customFormat="1" ht="30.75" customHeight="1" x14ac:dyDescent="0.2">
      <c r="A491" s="9" t="s">
        <v>31</v>
      </c>
      <c r="B491" s="24" t="s">
        <v>203</v>
      </c>
      <c r="C491" s="24" t="s">
        <v>22</v>
      </c>
      <c r="D491" s="24" t="s">
        <v>32</v>
      </c>
      <c r="E491" s="25">
        <f>'[1]244-346 подсоб'!E42</f>
        <v>0</v>
      </c>
      <c r="F491" s="25">
        <f>'[1]244-346 подсоб'!F42</f>
        <v>0</v>
      </c>
      <c r="G491" s="25">
        <f>'[1]244-346 подсоб'!G42</f>
        <v>0</v>
      </c>
      <c r="H491" s="85">
        <v>0</v>
      </c>
      <c r="I491" s="85"/>
      <c r="J491" s="85"/>
      <c r="K491" s="85"/>
      <c r="L491" s="85"/>
      <c r="M491" s="85"/>
      <c r="N491" s="8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</row>
    <row r="492" spans="1:109" ht="35.25" customHeight="1" x14ac:dyDescent="0.2">
      <c r="A492" s="9" t="s">
        <v>72</v>
      </c>
      <c r="B492" s="24" t="s">
        <v>203</v>
      </c>
      <c r="C492" s="24" t="s">
        <v>22</v>
      </c>
      <c r="D492" s="24" t="s">
        <v>33</v>
      </c>
      <c r="E492" s="25">
        <f>'[1]244-349 подсоб'!E42</f>
        <v>0</v>
      </c>
      <c r="F492" s="25">
        <f>'[1]244-349 подсоб'!F42</f>
        <v>0</v>
      </c>
      <c r="G492" s="25">
        <f>'[1]244-349 подсоб'!G42</f>
        <v>0</v>
      </c>
      <c r="H492" s="85">
        <v>0</v>
      </c>
      <c r="I492" s="85"/>
      <c r="J492" s="85"/>
      <c r="K492" s="85"/>
      <c r="L492" s="85"/>
      <c r="M492" s="85"/>
      <c r="N492" s="85"/>
    </row>
    <row r="493" spans="1:109" ht="40.5" customHeight="1" x14ac:dyDescent="0.2">
      <c r="A493" s="9" t="s">
        <v>210</v>
      </c>
      <c r="B493" s="24" t="s">
        <v>203</v>
      </c>
      <c r="C493" s="24" t="s">
        <v>22</v>
      </c>
      <c r="D493" s="24" t="s">
        <v>81</v>
      </c>
      <c r="E493" s="25">
        <f>'[1]244-352 подсоб'!E42</f>
        <v>0</v>
      </c>
      <c r="F493" s="25">
        <f>'[1]244-352 подсоб'!F42</f>
        <v>0</v>
      </c>
      <c r="G493" s="25">
        <f>'[1]244-352 подсоб'!G42</f>
        <v>0</v>
      </c>
      <c r="H493" s="85">
        <v>0</v>
      </c>
      <c r="I493" s="85"/>
      <c r="J493" s="85"/>
      <c r="K493" s="85"/>
      <c r="L493" s="85"/>
      <c r="M493" s="85"/>
      <c r="N493" s="85"/>
    </row>
    <row r="494" spans="1:109" ht="42" customHeight="1" x14ac:dyDescent="0.2">
      <c r="A494" s="9" t="s">
        <v>211</v>
      </c>
      <c r="B494" s="24" t="s">
        <v>203</v>
      </c>
      <c r="C494" s="24" t="s">
        <v>22</v>
      </c>
      <c r="D494" s="24" t="s">
        <v>82</v>
      </c>
      <c r="E494" s="25">
        <f>'[1]244-353 подсоб'!E42</f>
        <v>0</v>
      </c>
      <c r="F494" s="25">
        <f>'[1]244-353 подсоб'!F42</f>
        <v>0</v>
      </c>
      <c r="G494" s="25">
        <f>'[1]244-353 подсоб'!G42</f>
        <v>0</v>
      </c>
      <c r="H494" s="85">
        <v>0</v>
      </c>
      <c r="I494" s="85"/>
      <c r="J494" s="85"/>
      <c r="K494" s="85"/>
      <c r="L494" s="85"/>
      <c r="M494" s="85"/>
      <c r="N494" s="85"/>
    </row>
    <row r="495" spans="1:109" ht="33" customHeight="1" x14ac:dyDescent="0.2">
      <c r="A495" s="16" t="s">
        <v>228</v>
      </c>
      <c r="B495" s="24"/>
      <c r="C495" s="24"/>
      <c r="D495" s="24"/>
      <c r="E495" s="8">
        <f t="shared" ref="E495:G496" si="13">E496</f>
        <v>0</v>
      </c>
      <c r="F495" s="8">
        <f t="shared" si="13"/>
        <v>0</v>
      </c>
      <c r="G495" s="8">
        <f t="shared" si="13"/>
        <v>0</v>
      </c>
      <c r="H495" s="95">
        <v>0</v>
      </c>
      <c r="I495" s="95"/>
      <c r="J495" s="95"/>
      <c r="K495" s="95"/>
      <c r="L495" s="95"/>
      <c r="M495" s="95"/>
      <c r="N495" s="95"/>
    </row>
    <row r="496" spans="1:109" ht="33" customHeight="1" x14ac:dyDescent="0.2">
      <c r="A496" s="9" t="s">
        <v>229</v>
      </c>
      <c r="B496" s="24" t="s">
        <v>193</v>
      </c>
      <c r="C496" s="14" t="s">
        <v>96</v>
      </c>
      <c r="D496" s="24"/>
      <c r="E496" s="8">
        <f t="shared" si="13"/>
        <v>0</v>
      </c>
      <c r="F496" s="8">
        <f t="shared" si="13"/>
        <v>0</v>
      </c>
      <c r="G496" s="8">
        <f t="shared" si="13"/>
        <v>0</v>
      </c>
      <c r="H496" s="95">
        <v>0</v>
      </c>
      <c r="I496" s="95"/>
      <c r="J496" s="95"/>
      <c r="K496" s="95"/>
      <c r="L496" s="95"/>
      <c r="M496" s="95"/>
      <c r="N496" s="95"/>
    </row>
    <row r="497" spans="1:109" ht="29.25" customHeight="1" x14ac:dyDescent="0.2">
      <c r="A497" s="9" t="s">
        <v>41</v>
      </c>
      <c r="B497" s="24" t="s">
        <v>203</v>
      </c>
      <c r="C497" s="24" t="s">
        <v>22</v>
      </c>
      <c r="D497" s="24" t="s">
        <v>58</v>
      </c>
      <c r="E497" s="25">
        <v>0</v>
      </c>
      <c r="F497" s="25">
        <v>0</v>
      </c>
      <c r="G497" s="25">
        <v>0</v>
      </c>
      <c r="H497" s="85">
        <v>0</v>
      </c>
      <c r="I497" s="85"/>
      <c r="J497" s="85"/>
      <c r="K497" s="85"/>
      <c r="L497" s="85"/>
      <c r="M497" s="85"/>
      <c r="N497" s="85"/>
    </row>
    <row r="498" spans="1:109" ht="25.5" customHeight="1" x14ac:dyDescent="0.2">
      <c r="A498" s="16"/>
      <c r="B498" s="24"/>
      <c r="C498" s="24"/>
      <c r="D498" s="24"/>
      <c r="E498" s="8">
        <f t="shared" ref="E498:G500" si="14">E499</f>
        <v>0</v>
      </c>
      <c r="F498" s="8">
        <f t="shared" si="14"/>
        <v>0</v>
      </c>
      <c r="G498" s="8">
        <f t="shared" si="14"/>
        <v>0</v>
      </c>
      <c r="H498" s="95">
        <v>0</v>
      </c>
      <c r="I498" s="95"/>
      <c r="J498" s="95"/>
      <c r="K498" s="95"/>
      <c r="L498" s="95"/>
      <c r="M498" s="95"/>
      <c r="N498" s="95"/>
    </row>
    <row r="499" spans="1:109" ht="25.5" customHeight="1" x14ac:dyDescent="0.2">
      <c r="A499" s="9" t="s">
        <v>229</v>
      </c>
      <c r="B499" s="24" t="s">
        <v>193</v>
      </c>
      <c r="C499" s="14" t="s">
        <v>96</v>
      </c>
      <c r="D499" s="24"/>
      <c r="E499" s="25">
        <f t="shared" si="14"/>
        <v>0</v>
      </c>
      <c r="F499" s="25">
        <f t="shared" si="14"/>
        <v>0</v>
      </c>
      <c r="G499" s="25">
        <f t="shared" si="14"/>
        <v>0</v>
      </c>
      <c r="H499" s="85">
        <v>0</v>
      </c>
      <c r="I499" s="85"/>
      <c r="J499" s="85"/>
      <c r="K499" s="85"/>
      <c r="L499" s="85"/>
      <c r="M499" s="85"/>
      <c r="N499" s="85"/>
    </row>
    <row r="500" spans="1:109" ht="25.5" customHeight="1" x14ac:dyDescent="0.2">
      <c r="A500" s="9" t="s">
        <v>230</v>
      </c>
      <c r="B500" s="24" t="s">
        <v>203</v>
      </c>
      <c r="C500" s="24" t="s">
        <v>22</v>
      </c>
      <c r="D500" s="24" t="s">
        <v>58</v>
      </c>
      <c r="E500" s="25">
        <f t="shared" si="14"/>
        <v>0</v>
      </c>
      <c r="F500" s="25">
        <f t="shared" si="14"/>
        <v>0</v>
      </c>
      <c r="G500" s="25">
        <f t="shared" si="14"/>
        <v>0</v>
      </c>
      <c r="H500" s="85">
        <v>0</v>
      </c>
      <c r="I500" s="85"/>
      <c r="J500" s="85"/>
      <c r="K500" s="85"/>
      <c r="L500" s="85"/>
      <c r="M500" s="85"/>
      <c r="N500" s="85"/>
      <c r="O500" s="32"/>
    </row>
    <row r="501" spans="1:109" ht="25.5" customHeight="1" x14ac:dyDescent="0.2">
      <c r="A501" s="9" t="s">
        <v>31</v>
      </c>
      <c r="B501" s="24" t="s">
        <v>203</v>
      </c>
      <c r="C501" s="24" t="s">
        <v>22</v>
      </c>
      <c r="D501" s="24" t="s">
        <v>32</v>
      </c>
      <c r="E501" s="25">
        <v>0</v>
      </c>
      <c r="F501" s="25">
        <v>0</v>
      </c>
      <c r="G501" s="25">
        <v>0</v>
      </c>
      <c r="H501" s="85">
        <v>0</v>
      </c>
      <c r="I501" s="85"/>
      <c r="J501" s="85"/>
      <c r="K501" s="85"/>
      <c r="L501" s="85"/>
      <c r="M501" s="85"/>
      <c r="N501" s="85"/>
      <c r="O501" s="32"/>
    </row>
    <row r="502" spans="1:109" ht="25.5" customHeight="1" x14ac:dyDescent="0.2">
      <c r="A502" s="16"/>
      <c r="B502" s="24"/>
      <c r="C502" s="24"/>
      <c r="D502" s="24"/>
      <c r="E502" s="8">
        <f t="shared" ref="E502:G504" si="15">E503</f>
        <v>0</v>
      </c>
      <c r="F502" s="8">
        <f t="shared" si="15"/>
        <v>0</v>
      </c>
      <c r="G502" s="8">
        <f t="shared" si="15"/>
        <v>0</v>
      </c>
      <c r="H502" s="95">
        <v>0</v>
      </c>
      <c r="I502" s="95"/>
      <c r="J502" s="95"/>
      <c r="K502" s="95"/>
      <c r="L502" s="95"/>
      <c r="M502" s="95"/>
      <c r="N502" s="95"/>
    </row>
    <row r="503" spans="1:109" ht="25.5" customHeight="1" x14ac:dyDescent="0.2">
      <c r="A503" s="9" t="s">
        <v>229</v>
      </c>
      <c r="B503" s="24" t="s">
        <v>193</v>
      </c>
      <c r="C503" s="14" t="s">
        <v>96</v>
      </c>
      <c r="D503" s="24"/>
      <c r="E503" s="8">
        <f t="shared" si="15"/>
        <v>0</v>
      </c>
      <c r="F503" s="8">
        <f t="shared" si="15"/>
        <v>0</v>
      </c>
      <c r="G503" s="8">
        <f t="shared" si="15"/>
        <v>0</v>
      </c>
      <c r="H503" s="95">
        <v>0</v>
      </c>
      <c r="I503" s="95"/>
      <c r="J503" s="95"/>
      <c r="K503" s="95"/>
      <c r="L503" s="95"/>
      <c r="M503" s="95"/>
      <c r="N503" s="95"/>
    </row>
    <row r="504" spans="1:109" ht="25.5" customHeight="1" x14ac:dyDescent="0.2">
      <c r="A504" s="9"/>
      <c r="B504" s="24" t="s">
        <v>203</v>
      </c>
      <c r="C504" s="24" t="s">
        <v>22</v>
      </c>
      <c r="D504" s="24"/>
      <c r="E504" s="25">
        <f t="shared" si="15"/>
        <v>0</v>
      </c>
      <c r="F504" s="25">
        <f t="shared" si="15"/>
        <v>0</v>
      </c>
      <c r="G504" s="25">
        <f t="shared" si="15"/>
        <v>0</v>
      </c>
      <c r="H504" s="85">
        <v>0</v>
      </c>
      <c r="I504" s="85"/>
      <c r="J504" s="85"/>
      <c r="K504" s="85"/>
      <c r="L504" s="85"/>
      <c r="M504" s="85"/>
      <c r="N504" s="85"/>
    </row>
    <row r="505" spans="1:109" ht="25.5" customHeight="1" x14ac:dyDescent="0.2">
      <c r="A505" s="9"/>
      <c r="B505" s="24" t="s">
        <v>203</v>
      </c>
      <c r="C505" s="24" t="s">
        <v>22</v>
      </c>
      <c r="D505" s="24"/>
      <c r="E505" s="25">
        <v>0</v>
      </c>
      <c r="F505" s="25">
        <v>0</v>
      </c>
      <c r="G505" s="25">
        <v>0</v>
      </c>
      <c r="H505" s="85">
        <v>0</v>
      </c>
      <c r="I505" s="85"/>
      <c r="J505" s="85"/>
      <c r="K505" s="85"/>
      <c r="L505" s="85"/>
      <c r="M505" s="85"/>
      <c r="N505" s="85"/>
    </row>
    <row r="506" spans="1:109" s="29" customFormat="1" ht="25.5" customHeight="1" x14ac:dyDescent="0.2">
      <c r="A506" s="9" t="s">
        <v>231</v>
      </c>
      <c r="B506" s="24" t="s">
        <v>232</v>
      </c>
      <c r="C506" s="24" t="s">
        <v>233</v>
      </c>
      <c r="D506" s="24"/>
      <c r="E506" s="8">
        <f>E507+E508</f>
        <v>0</v>
      </c>
      <c r="F506" s="8">
        <f>F507+F508</f>
        <v>0</v>
      </c>
      <c r="G506" s="8">
        <f>G507+G508</f>
        <v>0</v>
      </c>
      <c r="H506" s="95">
        <v>0</v>
      </c>
      <c r="I506" s="95"/>
      <c r="J506" s="95"/>
      <c r="K506" s="95"/>
      <c r="L506" s="95"/>
      <c r="M506" s="95"/>
      <c r="N506" s="9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spans="1:109" s="28" customFormat="1" ht="42.75" customHeight="1" x14ac:dyDescent="0.2">
      <c r="A507" s="9" t="s">
        <v>234</v>
      </c>
      <c r="B507" s="24" t="s">
        <v>235</v>
      </c>
      <c r="C507" s="24" t="s">
        <v>236</v>
      </c>
      <c r="D507" s="24"/>
      <c r="E507" s="25">
        <v>0</v>
      </c>
      <c r="F507" s="25">
        <v>0</v>
      </c>
      <c r="G507" s="25">
        <v>0</v>
      </c>
      <c r="H507" s="85">
        <v>0</v>
      </c>
      <c r="I507" s="85"/>
      <c r="J507" s="85"/>
      <c r="K507" s="85"/>
      <c r="L507" s="85"/>
      <c r="M507" s="85"/>
      <c r="N507" s="8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spans="1:109" s="28" customFormat="1" ht="37.5" customHeight="1" x14ac:dyDescent="0.2">
      <c r="A508" s="9" t="s">
        <v>237</v>
      </c>
      <c r="B508" s="24" t="s">
        <v>238</v>
      </c>
      <c r="C508" s="24" t="s">
        <v>239</v>
      </c>
      <c r="D508" s="24"/>
      <c r="E508" s="25">
        <v>0</v>
      </c>
      <c r="F508" s="25">
        <v>0</v>
      </c>
      <c r="G508" s="25">
        <v>0</v>
      </c>
      <c r="H508" s="85">
        <v>0</v>
      </c>
      <c r="I508" s="85"/>
      <c r="J508" s="85"/>
      <c r="K508" s="85"/>
      <c r="L508" s="85"/>
      <c r="M508" s="85"/>
      <c r="N508" s="8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</row>
    <row r="509" spans="1:109" ht="25.5" customHeight="1" x14ac:dyDescent="0.2">
      <c r="A509" s="6" t="s">
        <v>240</v>
      </c>
      <c r="B509" s="7" t="s">
        <v>241</v>
      </c>
      <c r="C509" s="7" t="s">
        <v>242</v>
      </c>
      <c r="D509" s="24"/>
      <c r="E509" s="25">
        <v>0</v>
      </c>
      <c r="F509" s="25">
        <v>0</v>
      </c>
      <c r="G509" s="25">
        <v>0</v>
      </c>
      <c r="H509" s="85">
        <v>0</v>
      </c>
      <c r="I509" s="85"/>
      <c r="J509" s="85"/>
      <c r="K509" s="85"/>
      <c r="L509" s="85"/>
      <c r="M509" s="85"/>
      <c r="N509" s="85"/>
    </row>
    <row r="510" spans="1:109" ht="25.5" customHeight="1" x14ac:dyDescent="0.2">
      <c r="A510" s="9" t="s">
        <v>243</v>
      </c>
      <c r="B510" s="24" t="s">
        <v>244</v>
      </c>
      <c r="C510" s="15" t="s">
        <v>96</v>
      </c>
      <c r="D510" s="24"/>
      <c r="E510" s="25">
        <v>0</v>
      </c>
      <c r="F510" s="25">
        <v>0</v>
      </c>
      <c r="G510" s="25">
        <v>0</v>
      </c>
      <c r="H510" s="85">
        <v>0</v>
      </c>
      <c r="I510" s="85"/>
      <c r="J510" s="85"/>
      <c r="K510" s="85"/>
      <c r="L510" s="85"/>
      <c r="M510" s="85"/>
      <c r="N510" s="85"/>
    </row>
    <row r="511" spans="1:109" ht="25.5" customHeight="1" x14ac:dyDescent="0.2">
      <c r="A511" s="9" t="s">
        <v>245</v>
      </c>
      <c r="B511" s="24" t="s">
        <v>246</v>
      </c>
      <c r="C511" s="15" t="s">
        <v>96</v>
      </c>
      <c r="D511" s="24"/>
      <c r="E511" s="25">
        <v>0</v>
      </c>
      <c r="F511" s="25">
        <v>0</v>
      </c>
      <c r="G511" s="25">
        <v>0</v>
      </c>
      <c r="H511" s="85">
        <v>0</v>
      </c>
      <c r="I511" s="85"/>
      <c r="J511" s="85"/>
      <c r="K511" s="85"/>
      <c r="L511" s="85"/>
      <c r="M511" s="85"/>
      <c r="N511" s="85"/>
    </row>
    <row r="512" spans="1:109" ht="25.5" customHeight="1" x14ac:dyDescent="0.2">
      <c r="A512" s="9" t="s">
        <v>247</v>
      </c>
      <c r="B512" s="24" t="s">
        <v>248</v>
      </c>
      <c r="C512" s="15" t="s">
        <v>96</v>
      </c>
      <c r="D512" s="24"/>
      <c r="E512" s="25">
        <v>0</v>
      </c>
      <c r="F512" s="25">
        <v>0</v>
      </c>
      <c r="G512" s="25">
        <v>0</v>
      </c>
      <c r="H512" s="85">
        <v>0</v>
      </c>
      <c r="I512" s="85"/>
      <c r="J512" s="85"/>
      <c r="K512" s="85"/>
      <c r="L512" s="85"/>
      <c r="M512" s="85"/>
      <c r="N512" s="85"/>
    </row>
    <row r="513" spans="1:109" s="4" customFormat="1" ht="25.5" customHeight="1" x14ac:dyDescent="0.2">
      <c r="A513" s="6" t="s">
        <v>249</v>
      </c>
      <c r="B513" s="7" t="s">
        <v>250</v>
      </c>
      <c r="C513" s="15" t="s">
        <v>96</v>
      </c>
      <c r="D513" s="24"/>
      <c r="E513" s="25">
        <v>0</v>
      </c>
      <c r="F513" s="25">
        <v>0</v>
      </c>
      <c r="G513" s="25">
        <v>0</v>
      </c>
      <c r="H513" s="85">
        <v>0</v>
      </c>
      <c r="I513" s="85"/>
      <c r="J513" s="85"/>
      <c r="K513" s="85"/>
      <c r="L513" s="85"/>
      <c r="M513" s="85"/>
      <c r="N513" s="85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</row>
    <row r="514" spans="1:109" s="4" customFormat="1" ht="30.75" customHeight="1" x14ac:dyDescent="0.2">
      <c r="A514" s="9" t="s">
        <v>251</v>
      </c>
      <c r="B514" s="24" t="s">
        <v>252</v>
      </c>
      <c r="C514" s="24" t="s">
        <v>253</v>
      </c>
      <c r="D514" s="24"/>
      <c r="E514" s="25">
        <v>0</v>
      </c>
      <c r="F514" s="25">
        <v>0</v>
      </c>
      <c r="G514" s="25">
        <v>0</v>
      </c>
      <c r="H514" s="85">
        <v>0</v>
      </c>
      <c r="I514" s="85"/>
      <c r="J514" s="85"/>
      <c r="K514" s="85"/>
      <c r="L514" s="85"/>
      <c r="M514" s="85"/>
      <c r="N514" s="85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</row>
    <row r="515" spans="1:109" s="4" customFormat="1" ht="10.5" customHeight="1" x14ac:dyDescent="0.2">
      <c r="A515" s="20"/>
      <c r="B515" s="20"/>
      <c r="C515" s="20"/>
      <c r="D515" s="20"/>
      <c r="E515" s="20"/>
      <c r="F515" s="20"/>
      <c r="G515" s="20"/>
      <c r="H515" s="20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</row>
    <row r="516" spans="1:109" s="4" customFormat="1" ht="10.5" customHeight="1" x14ac:dyDescent="0.2">
      <c r="A516" s="21"/>
      <c r="B516" s="20"/>
      <c r="C516" s="20"/>
      <c r="D516" s="20"/>
      <c r="E516" s="20"/>
      <c r="F516" s="20"/>
      <c r="G516" s="20"/>
      <c r="H516" s="20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</row>
    <row r="517" spans="1:109" s="49" customFormat="1" ht="12" customHeight="1" x14ac:dyDescent="0.2">
      <c r="A517" s="20" t="s">
        <v>254</v>
      </c>
      <c r="B517" s="20" t="s">
        <v>256</v>
      </c>
      <c r="C517" s="20"/>
      <c r="D517" s="20" t="s">
        <v>269</v>
      </c>
      <c r="E517" s="20"/>
      <c r="H517" s="20"/>
    </row>
    <row r="518" spans="1:109" s="49" customFormat="1" ht="10.5" customHeight="1" x14ac:dyDescent="0.2">
      <c r="A518" s="21"/>
      <c r="B518" s="22" t="s">
        <v>21</v>
      </c>
      <c r="C518" s="20"/>
      <c r="D518" s="52" t="s">
        <v>19</v>
      </c>
      <c r="E518" s="20"/>
      <c r="H518" s="20"/>
    </row>
    <row r="519" spans="1:109" s="49" customFormat="1" ht="10.5" customHeight="1" x14ac:dyDescent="0.2">
      <c r="A519" s="21"/>
      <c r="B519" s="22"/>
      <c r="C519" s="20"/>
      <c r="D519" s="52"/>
      <c r="E519" s="20"/>
      <c r="H519" s="20"/>
    </row>
    <row r="520" spans="1:109" s="49" customFormat="1" ht="12" customHeight="1" x14ac:dyDescent="0.2">
      <c r="A520" s="20" t="s">
        <v>263</v>
      </c>
      <c r="B520" s="20" t="s">
        <v>256</v>
      </c>
      <c r="C520" s="20"/>
      <c r="D520" s="53" t="s">
        <v>270</v>
      </c>
      <c r="E520" s="20"/>
      <c r="H520" s="20"/>
    </row>
    <row r="521" spans="1:109" s="49" customFormat="1" ht="10.5" customHeight="1" x14ac:dyDescent="0.2">
      <c r="A521" s="21"/>
      <c r="B521" s="22" t="s">
        <v>21</v>
      </c>
      <c r="C521" s="20"/>
      <c r="D521" s="52" t="s">
        <v>19</v>
      </c>
      <c r="E521" s="20"/>
      <c r="H521" s="20"/>
    </row>
    <row r="522" spans="1:109" s="49" customFormat="1" ht="10.5" customHeight="1" x14ac:dyDescent="0.2">
      <c r="A522" s="21"/>
      <c r="B522" s="22"/>
      <c r="C522" s="20"/>
      <c r="D522" s="52"/>
      <c r="E522" s="20"/>
      <c r="H522" s="20"/>
    </row>
    <row r="523" spans="1:109" s="49" customFormat="1" ht="12" customHeight="1" x14ac:dyDescent="0.2">
      <c r="A523" s="20" t="s">
        <v>258</v>
      </c>
      <c r="B523" s="20" t="s">
        <v>256</v>
      </c>
      <c r="C523" s="20"/>
      <c r="D523" s="53" t="s">
        <v>277</v>
      </c>
      <c r="E523" s="20"/>
      <c r="H523" s="20"/>
    </row>
    <row r="524" spans="1:109" s="49" customFormat="1" ht="13.5" customHeight="1" x14ac:dyDescent="0.2">
      <c r="A524" s="21"/>
      <c r="B524" s="22" t="s">
        <v>21</v>
      </c>
      <c r="C524" s="20"/>
      <c r="D524" s="52" t="s">
        <v>19</v>
      </c>
      <c r="E524" s="20"/>
      <c r="H524" s="20"/>
    </row>
    <row r="525" spans="1:109" s="51" customFormat="1" ht="15.75" customHeight="1" x14ac:dyDescent="0.2">
      <c r="A525" s="20" t="s">
        <v>271</v>
      </c>
      <c r="B525" s="20"/>
      <c r="C525" s="20"/>
      <c r="D525" s="23" t="s">
        <v>256</v>
      </c>
      <c r="E525" s="23"/>
      <c r="F525" s="23" t="s">
        <v>257</v>
      </c>
      <c r="G525" s="23"/>
      <c r="H525" s="50"/>
    </row>
    <row r="526" spans="1:109" s="51" customFormat="1" ht="15.75" customHeight="1" x14ac:dyDescent="0.2">
      <c r="A526" s="20" t="s">
        <v>264</v>
      </c>
      <c r="B526" s="23" t="s">
        <v>255</v>
      </c>
      <c r="C526" s="23"/>
      <c r="D526" s="23" t="s">
        <v>256</v>
      </c>
      <c r="E526" s="23"/>
      <c r="F526" s="23" t="s">
        <v>257</v>
      </c>
      <c r="G526" s="23"/>
      <c r="H526" s="50"/>
    </row>
    <row r="527" spans="1:109" s="4" customFormat="1" ht="12" customHeight="1" x14ac:dyDescent="0.2">
      <c r="A527" s="20"/>
      <c r="B527" s="20"/>
      <c r="C527" s="20"/>
      <c r="D527" s="20"/>
      <c r="E527" s="20"/>
      <c r="F527" s="20"/>
      <c r="G527" s="20"/>
      <c r="H527" s="20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</row>
    <row r="528" spans="1:109" s="4" customFormat="1" ht="10.5" customHeight="1" x14ac:dyDescent="0.2">
      <c r="A528" s="21"/>
      <c r="B528" s="22"/>
      <c r="C528" s="20"/>
      <c r="D528" s="22"/>
      <c r="E528" s="20"/>
      <c r="F528" s="22"/>
      <c r="G528" s="20"/>
      <c r="H528" s="20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</row>
    <row r="529" spans="1:109" s="4" customFormat="1" ht="18" customHeight="1" x14ac:dyDescent="0.2">
      <c r="A529" s="21"/>
      <c r="B529" s="20"/>
      <c r="C529" s="20"/>
      <c r="D529" s="20"/>
      <c r="E529" s="20"/>
      <c r="F529" s="20"/>
      <c r="G529" s="20"/>
      <c r="H529" s="20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</row>
    <row r="530" spans="1:109" s="4" customFormat="1" ht="12" customHeight="1" x14ac:dyDescent="0.2">
      <c r="A530" s="20"/>
      <c r="B530" s="20"/>
      <c r="C530" s="20"/>
      <c r="D530" s="20"/>
      <c r="E530" s="20"/>
      <c r="F530" s="20"/>
      <c r="G530" s="20"/>
      <c r="H530" s="20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</row>
    <row r="531" spans="1:109" s="4" customFormat="1" ht="14.25" customHeight="1" x14ac:dyDescent="0.2">
      <c r="A531" s="21"/>
      <c r="B531" s="22"/>
      <c r="C531" s="20"/>
      <c r="D531" s="22"/>
      <c r="E531" s="20"/>
      <c r="F531" s="22"/>
      <c r="G531" s="20"/>
      <c r="H531" s="23"/>
      <c r="I531" s="5"/>
      <c r="J531" s="5"/>
      <c r="K531" s="5"/>
      <c r="L531" s="5"/>
      <c r="M531" s="5"/>
      <c r="N531" s="5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</row>
    <row r="532" spans="1:109" s="4" customFormat="1" ht="11.25" customHeight="1" x14ac:dyDescent="0.2">
      <c r="A532" s="23"/>
      <c r="B532" s="20"/>
      <c r="C532" s="20"/>
      <c r="D532" s="20"/>
      <c r="E532" s="20"/>
      <c r="F532" s="20"/>
      <c r="G532" s="20"/>
      <c r="H532" s="20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</row>
    <row r="533" spans="1:109" s="4" customFormat="1" ht="11.25" customHeight="1" x14ac:dyDescent="0.2">
      <c r="A533" s="21"/>
      <c r="B533" s="23"/>
      <c r="C533" s="23"/>
      <c r="D533" s="23"/>
      <c r="E533" s="23"/>
      <c r="F533" s="23"/>
      <c r="G533" s="23"/>
      <c r="H533" s="23"/>
      <c r="I533" s="5"/>
      <c r="J533" s="5"/>
      <c r="K533" s="5"/>
      <c r="L533" s="5"/>
      <c r="M533" s="5"/>
      <c r="N533" s="5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</row>
    <row r="534" spans="1:109" s="4" customFormat="1" ht="10.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5"/>
      <c r="J534" s="5"/>
      <c r="K534" s="5"/>
      <c r="L534" s="5"/>
      <c r="M534" s="5"/>
      <c r="N534" s="5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</row>
    <row r="535" spans="1:109" ht="3" customHeight="1" x14ac:dyDescent="0.2">
      <c r="A535" s="23"/>
      <c r="B535" s="23"/>
      <c r="C535" s="23"/>
      <c r="D535" s="23"/>
      <c r="E535" s="23"/>
      <c r="F535" s="23"/>
      <c r="G535" s="23"/>
      <c r="H535" s="23"/>
      <c r="I535" s="5"/>
      <c r="J535" s="5"/>
      <c r="K535" s="5"/>
      <c r="L535" s="5"/>
      <c r="M535" s="5"/>
      <c r="N535" s="5"/>
    </row>
    <row r="536" spans="1:109" s="1" customFormat="1" ht="6" customHeight="1" x14ac:dyDescent="0.2">
      <c r="A536" s="23"/>
      <c r="B536" s="20"/>
      <c r="C536" s="20"/>
      <c r="D536" s="20"/>
      <c r="E536" s="20"/>
      <c r="F536" s="20"/>
      <c r="G536" s="20"/>
      <c r="H536" s="20"/>
      <c r="I536" s="4"/>
      <c r="J536" s="4"/>
      <c r="K536" s="4"/>
      <c r="L536" s="4"/>
      <c r="M536" s="4"/>
      <c r="N536" s="4"/>
    </row>
    <row r="537" spans="1:109" s="1" customFormat="1" x14ac:dyDescent="0.2">
      <c r="A537" s="21"/>
      <c r="B537" s="20"/>
      <c r="C537" s="20"/>
      <c r="D537" s="20"/>
      <c r="E537" s="20"/>
      <c r="F537" s="20"/>
      <c r="G537" s="20"/>
      <c r="H537" s="20"/>
      <c r="I537" s="4"/>
      <c r="J537" s="4"/>
      <c r="K537" s="4"/>
      <c r="L537" s="4"/>
      <c r="M537" s="4"/>
      <c r="N537" s="4"/>
    </row>
    <row r="538" spans="1:109" s="1" customFormat="1" x14ac:dyDescent="0.2">
      <c r="A538" s="21"/>
      <c r="B538" s="23"/>
      <c r="C538" s="23"/>
      <c r="D538" s="23"/>
      <c r="E538" s="23"/>
      <c r="F538" s="23"/>
      <c r="G538" s="23"/>
      <c r="H538" s="23"/>
      <c r="I538" s="5"/>
      <c r="J538" s="5"/>
      <c r="K538" s="5"/>
      <c r="L538" s="5"/>
      <c r="M538" s="5"/>
      <c r="N538" s="5"/>
    </row>
    <row r="539" spans="1:109" s="1" customFormat="1" ht="36" customHeight="1" x14ac:dyDescent="0.2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</row>
  </sheetData>
  <mergeCells count="521">
    <mergeCell ref="B18:B19"/>
    <mergeCell ref="C18:C19"/>
    <mergeCell ref="D18:D19"/>
    <mergeCell ref="E18:E19"/>
    <mergeCell ref="F18:F19"/>
    <mergeCell ref="G10:G12"/>
    <mergeCell ref="G18:G19"/>
    <mergeCell ref="H10:H12"/>
    <mergeCell ref="A10:A12"/>
    <mergeCell ref="B10:B12"/>
    <mergeCell ref="C10:C12"/>
    <mergeCell ref="D10:D12"/>
    <mergeCell ref="E10:E12"/>
    <mergeCell ref="F10:F12"/>
    <mergeCell ref="H18:N19"/>
    <mergeCell ref="H20:N20"/>
    <mergeCell ref="H22:N22"/>
    <mergeCell ref="H23:N23"/>
    <mergeCell ref="H13:N13"/>
    <mergeCell ref="H14:N14"/>
    <mergeCell ref="H15:N15"/>
    <mergeCell ref="H16:N16"/>
    <mergeCell ref="H21:N21"/>
    <mergeCell ref="H24:N24"/>
    <mergeCell ref="H25:N25"/>
    <mergeCell ref="H26:N26"/>
    <mergeCell ref="B27:B28"/>
    <mergeCell ref="C27:C28"/>
    <mergeCell ref="D27:D28"/>
    <mergeCell ref="E27:E28"/>
    <mergeCell ref="F27:F28"/>
    <mergeCell ref="G27:G28"/>
    <mergeCell ref="H27:N28"/>
    <mergeCell ref="H29:N29"/>
    <mergeCell ref="H30:N30"/>
    <mergeCell ref="H31:N31"/>
    <mergeCell ref="H32:N32"/>
    <mergeCell ref="B33:B34"/>
    <mergeCell ref="D33:D34"/>
    <mergeCell ref="E33:E34"/>
    <mergeCell ref="F33:F34"/>
    <mergeCell ref="G33:G34"/>
    <mergeCell ref="H33:N34"/>
    <mergeCell ref="C30:C31"/>
    <mergeCell ref="B46:B47"/>
    <mergeCell ref="C46:C47"/>
    <mergeCell ref="D46:D47"/>
    <mergeCell ref="E46:E47"/>
    <mergeCell ref="F46:F47"/>
    <mergeCell ref="H35:N35"/>
    <mergeCell ref="H36:N36"/>
    <mergeCell ref="H37:N37"/>
    <mergeCell ref="H38:N38"/>
    <mergeCell ref="H39:N39"/>
    <mergeCell ref="H40:N40"/>
    <mergeCell ref="G46:G47"/>
    <mergeCell ref="H46:N47"/>
    <mergeCell ref="C34:C35"/>
    <mergeCell ref="H48:N48"/>
    <mergeCell ref="H49:N49"/>
    <mergeCell ref="H50:N50"/>
    <mergeCell ref="H51:N51"/>
    <mergeCell ref="H41:N41"/>
    <mergeCell ref="H42:N42"/>
    <mergeCell ref="H43:N43"/>
    <mergeCell ref="H44:N44"/>
    <mergeCell ref="H45:N45"/>
    <mergeCell ref="H58:N58"/>
    <mergeCell ref="H59:N59"/>
    <mergeCell ref="H60:N60"/>
    <mergeCell ref="H61:N61"/>
    <mergeCell ref="H62:N62"/>
    <mergeCell ref="H63:N63"/>
    <mergeCell ref="H52:N52"/>
    <mergeCell ref="H53:N53"/>
    <mergeCell ref="H54:N54"/>
    <mergeCell ref="H55:N55"/>
    <mergeCell ref="H56:N56"/>
    <mergeCell ref="H57:N57"/>
    <mergeCell ref="H70:N70"/>
    <mergeCell ref="H71:N71"/>
    <mergeCell ref="H72:N72"/>
    <mergeCell ref="H73:N73"/>
    <mergeCell ref="H74:N74"/>
    <mergeCell ref="H75:N75"/>
    <mergeCell ref="H64:N64"/>
    <mergeCell ref="H65:N65"/>
    <mergeCell ref="H66:N66"/>
    <mergeCell ref="H67:N67"/>
    <mergeCell ref="H68:N68"/>
    <mergeCell ref="H69:N69"/>
    <mergeCell ref="H82:N82"/>
    <mergeCell ref="H83:N83"/>
    <mergeCell ref="H84:N84"/>
    <mergeCell ref="H85:N85"/>
    <mergeCell ref="H86:N86"/>
    <mergeCell ref="H87:N87"/>
    <mergeCell ref="H76:N76"/>
    <mergeCell ref="H77:N77"/>
    <mergeCell ref="H78:N78"/>
    <mergeCell ref="H79:N79"/>
    <mergeCell ref="H80:N80"/>
    <mergeCell ref="H81:N81"/>
    <mergeCell ref="A105:G105"/>
    <mergeCell ref="H106:N106"/>
    <mergeCell ref="H95:N95"/>
    <mergeCell ref="H96:N96"/>
    <mergeCell ref="H97:N97"/>
    <mergeCell ref="H98:N98"/>
    <mergeCell ref="H99:N99"/>
    <mergeCell ref="H100:N100"/>
    <mergeCell ref="H88:N88"/>
    <mergeCell ref="H89:N89"/>
    <mergeCell ref="H90:N90"/>
    <mergeCell ref="H91:N91"/>
    <mergeCell ref="H93:N93"/>
    <mergeCell ref="H94:N94"/>
    <mergeCell ref="H107:N107"/>
    <mergeCell ref="H108:N108"/>
    <mergeCell ref="H109:N109"/>
    <mergeCell ref="H110:N110"/>
    <mergeCell ref="H111:N111"/>
    <mergeCell ref="H112:N112"/>
    <mergeCell ref="H101:N101"/>
    <mergeCell ref="H102:N102"/>
    <mergeCell ref="H103:N103"/>
    <mergeCell ref="H104:N104"/>
    <mergeCell ref="H119:N119"/>
    <mergeCell ref="H120:N120"/>
    <mergeCell ref="H121:N121"/>
    <mergeCell ref="H122:N122"/>
    <mergeCell ref="H123:N123"/>
    <mergeCell ref="H124:N124"/>
    <mergeCell ref="H113:N113"/>
    <mergeCell ref="H114:N114"/>
    <mergeCell ref="H115:N115"/>
    <mergeCell ref="H116:N116"/>
    <mergeCell ref="H117:N117"/>
    <mergeCell ref="H118:N118"/>
    <mergeCell ref="H131:N131"/>
    <mergeCell ref="H132:N132"/>
    <mergeCell ref="H133:N133"/>
    <mergeCell ref="H134:N134"/>
    <mergeCell ref="H135:N135"/>
    <mergeCell ref="H136:N136"/>
    <mergeCell ref="H125:N125"/>
    <mergeCell ref="H126:N126"/>
    <mergeCell ref="H127:N127"/>
    <mergeCell ref="H128:N128"/>
    <mergeCell ref="H129:N129"/>
    <mergeCell ref="H130:N130"/>
    <mergeCell ref="H143:N143"/>
    <mergeCell ref="H144:N144"/>
    <mergeCell ref="H146:N146"/>
    <mergeCell ref="H147:N147"/>
    <mergeCell ref="H148:N148"/>
    <mergeCell ref="H149:N149"/>
    <mergeCell ref="H137:N137"/>
    <mergeCell ref="H138:N138"/>
    <mergeCell ref="H139:N139"/>
    <mergeCell ref="H140:N140"/>
    <mergeCell ref="H141:N141"/>
    <mergeCell ref="H142:N142"/>
    <mergeCell ref="H156:N156"/>
    <mergeCell ref="H157:N157"/>
    <mergeCell ref="A158:G158"/>
    <mergeCell ref="H159:N159"/>
    <mergeCell ref="H160:N160"/>
    <mergeCell ref="H161:N161"/>
    <mergeCell ref="H150:N150"/>
    <mergeCell ref="H151:N151"/>
    <mergeCell ref="H152:N152"/>
    <mergeCell ref="H153:N153"/>
    <mergeCell ref="H154:N154"/>
    <mergeCell ref="H155:N155"/>
    <mergeCell ref="H168:N168"/>
    <mergeCell ref="H169:N169"/>
    <mergeCell ref="H170:N170"/>
    <mergeCell ref="H171:N171"/>
    <mergeCell ref="H172:N172"/>
    <mergeCell ref="H173:N173"/>
    <mergeCell ref="H162:N162"/>
    <mergeCell ref="H163:N163"/>
    <mergeCell ref="H164:N164"/>
    <mergeCell ref="H165:N165"/>
    <mergeCell ref="H166:N166"/>
    <mergeCell ref="H167:N167"/>
    <mergeCell ref="H180:N180"/>
    <mergeCell ref="H181:N181"/>
    <mergeCell ref="H182:N182"/>
    <mergeCell ref="H183:N183"/>
    <mergeCell ref="H184:N184"/>
    <mergeCell ref="H185:N185"/>
    <mergeCell ref="H174:N174"/>
    <mergeCell ref="H175:N175"/>
    <mergeCell ref="H176:N176"/>
    <mergeCell ref="H177:N177"/>
    <mergeCell ref="H178:N178"/>
    <mergeCell ref="H179:N179"/>
    <mergeCell ref="H192:N192"/>
    <mergeCell ref="H193:N193"/>
    <mergeCell ref="H194:N194"/>
    <mergeCell ref="H195:N195"/>
    <mergeCell ref="H196:N196"/>
    <mergeCell ref="H197:N197"/>
    <mergeCell ref="H186:N186"/>
    <mergeCell ref="H187:N187"/>
    <mergeCell ref="H188:N188"/>
    <mergeCell ref="H189:N189"/>
    <mergeCell ref="H190:N190"/>
    <mergeCell ref="H191:N191"/>
    <mergeCell ref="H205:N205"/>
    <mergeCell ref="H206:N206"/>
    <mergeCell ref="H207:N207"/>
    <mergeCell ref="H208:N208"/>
    <mergeCell ref="H209:N209"/>
    <mergeCell ref="H210:N210"/>
    <mergeCell ref="H199:N199"/>
    <mergeCell ref="H200:N200"/>
    <mergeCell ref="H201:N201"/>
    <mergeCell ref="H202:N202"/>
    <mergeCell ref="H203:N203"/>
    <mergeCell ref="H204:N204"/>
    <mergeCell ref="H217:N217"/>
    <mergeCell ref="H218:N218"/>
    <mergeCell ref="H219:N219"/>
    <mergeCell ref="H220:N220"/>
    <mergeCell ref="H221:N221"/>
    <mergeCell ref="H222:N222"/>
    <mergeCell ref="A211:G211"/>
    <mergeCell ref="H212:N212"/>
    <mergeCell ref="H213:N213"/>
    <mergeCell ref="H214:N214"/>
    <mergeCell ref="H215:N215"/>
    <mergeCell ref="H216:N216"/>
    <mergeCell ref="H229:N229"/>
    <mergeCell ref="H230:N230"/>
    <mergeCell ref="H231:N231"/>
    <mergeCell ref="H232:N232"/>
    <mergeCell ref="H233:N233"/>
    <mergeCell ref="H234:N234"/>
    <mergeCell ref="H223:N223"/>
    <mergeCell ref="H224:N224"/>
    <mergeCell ref="H225:N225"/>
    <mergeCell ref="H226:N226"/>
    <mergeCell ref="H227:N227"/>
    <mergeCell ref="H228:N228"/>
    <mergeCell ref="H241:N241"/>
    <mergeCell ref="H242:N242"/>
    <mergeCell ref="H243:N243"/>
    <mergeCell ref="H244:N244"/>
    <mergeCell ref="H245:N245"/>
    <mergeCell ref="H246:N246"/>
    <mergeCell ref="H235:N235"/>
    <mergeCell ref="H236:N236"/>
    <mergeCell ref="H237:N237"/>
    <mergeCell ref="H238:N238"/>
    <mergeCell ref="H239:N239"/>
    <mergeCell ref="H240:N240"/>
    <mergeCell ref="H254:N254"/>
    <mergeCell ref="H255:N255"/>
    <mergeCell ref="H256:N256"/>
    <mergeCell ref="H257:N257"/>
    <mergeCell ref="H258:N258"/>
    <mergeCell ref="H259:N259"/>
    <mergeCell ref="H247:N247"/>
    <mergeCell ref="H248:N248"/>
    <mergeCell ref="H249:N249"/>
    <mergeCell ref="H250:N250"/>
    <mergeCell ref="H252:N252"/>
    <mergeCell ref="H253:N253"/>
    <mergeCell ref="H266:N266"/>
    <mergeCell ref="H267:N267"/>
    <mergeCell ref="H268:N268"/>
    <mergeCell ref="H269:N269"/>
    <mergeCell ref="H270:N270"/>
    <mergeCell ref="H271:N271"/>
    <mergeCell ref="H260:N260"/>
    <mergeCell ref="H261:N261"/>
    <mergeCell ref="H262:N262"/>
    <mergeCell ref="H263:N263"/>
    <mergeCell ref="H264:N264"/>
    <mergeCell ref="H265:N265"/>
    <mergeCell ref="H279:N279"/>
    <mergeCell ref="H280:N280"/>
    <mergeCell ref="H281:N281"/>
    <mergeCell ref="H283:N283"/>
    <mergeCell ref="H284:N284"/>
    <mergeCell ref="H285:N285"/>
    <mergeCell ref="H272:N272"/>
    <mergeCell ref="H273:N273"/>
    <mergeCell ref="H274:N274"/>
    <mergeCell ref="H276:N276"/>
    <mergeCell ref="H277:N277"/>
    <mergeCell ref="H278:N278"/>
    <mergeCell ref="H292:N292"/>
    <mergeCell ref="H293:N293"/>
    <mergeCell ref="H294:N294"/>
    <mergeCell ref="H295:N295"/>
    <mergeCell ref="H296:N296"/>
    <mergeCell ref="H297:N297"/>
    <mergeCell ref="H286:N286"/>
    <mergeCell ref="H287:N287"/>
    <mergeCell ref="H288:N288"/>
    <mergeCell ref="H289:N289"/>
    <mergeCell ref="H290:N290"/>
    <mergeCell ref="H291:N291"/>
    <mergeCell ref="H305:N305"/>
    <mergeCell ref="H306:N306"/>
    <mergeCell ref="H307:N307"/>
    <mergeCell ref="H308:N308"/>
    <mergeCell ref="H309:N309"/>
    <mergeCell ref="H310:N310"/>
    <mergeCell ref="H298:N298"/>
    <mergeCell ref="H299:N299"/>
    <mergeCell ref="H300:N300"/>
    <mergeCell ref="H301:N301"/>
    <mergeCell ref="H302:N302"/>
    <mergeCell ref="H304:N304"/>
    <mergeCell ref="H317:N317"/>
    <mergeCell ref="H318:N318"/>
    <mergeCell ref="H319:N319"/>
    <mergeCell ref="H320:N320"/>
    <mergeCell ref="H321:N321"/>
    <mergeCell ref="H322:N322"/>
    <mergeCell ref="H311:N311"/>
    <mergeCell ref="H312:N312"/>
    <mergeCell ref="H313:N313"/>
    <mergeCell ref="H314:N314"/>
    <mergeCell ref="H315:N315"/>
    <mergeCell ref="H316:N316"/>
    <mergeCell ref="H330:N330"/>
    <mergeCell ref="H331:N331"/>
    <mergeCell ref="H332:N332"/>
    <mergeCell ref="H333:N333"/>
    <mergeCell ref="H334:N334"/>
    <mergeCell ref="H335:N335"/>
    <mergeCell ref="H323:N323"/>
    <mergeCell ref="H324:N324"/>
    <mergeCell ref="H325:N325"/>
    <mergeCell ref="H326:N326"/>
    <mergeCell ref="H328:N328"/>
    <mergeCell ref="H329:N329"/>
    <mergeCell ref="H342:N342"/>
    <mergeCell ref="H343:N343"/>
    <mergeCell ref="H344:N344"/>
    <mergeCell ref="H345:N345"/>
    <mergeCell ref="H346:N346"/>
    <mergeCell ref="H347:N347"/>
    <mergeCell ref="H336:N336"/>
    <mergeCell ref="H337:N337"/>
    <mergeCell ref="H338:N338"/>
    <mergeCell ref="H339:N339"/>
    <mergeCell ref="H340:N340"/>
    <mergeCell ref="H341:N341"/>
    <mergeCell ref="H354:N354"/>
    <mergeCell ref="H356:N356"/>
    <mergeCell ref="H357:N357"/>
    <mergeCell ref="H358:N358"/>
    <mergeCell ref="H359:N359"/>
    <mergeCell ref="H360:N360"/>
    <mergeCell ref="H348:N348"/>
    <mergeCell ref="H349:N349"/>
    <mergeCell ref="H350:N350"/>
    <mergeCell ref="H351:N351"/>
    <mergeCell ref="H352:N352"/>
    <mergeCell ref="H353:N353"/>
    <mergeCell ref="H367:N367"/>
    <mergeCell ref="H368:N368"/>
    <mergeCell ref="H369:N369"/>
    <mergeCell ref="H370:N370"/>
    <mergeCell ref="H371:N371"/>
    <mergeCell ref="H372:N372"/>
    <mergeCell ref="H361:N361"/>
    <mergeCell ref="H362:N362"/>
    <mergeCell ref="H363:N363"/>
    <mergeCell ref="H364:N364"/>
    <mergeCell ref="H365:N365"/>
    <mergeCell ref="H366:N366"/>
    <mergeCell ref="H380:N380"/>
    <mergeCell ref="H381:N381"/>
    <mergeCell ref="H382:N382"/>
    <mergeCell ref="H383:N383"/>
    <mergeCell ref="H384:N384"/>
    <mergeCell ref="H385:N385"/>
    <mergeCell ref="H373:N373"/>
    <mergeCell ref="H374:N374"/>
    <mergeCell ref="H375:N375"/>
    <mergeCell ref="H376:N376"/>
    <mergeCell ref="H377:N377"/>
    <mergeCell ref="H379:N379"/>
    <mergeCell ref="H392:N392"/>
    <mergeCell ref="H393:N393"/>
    <mergeCell ref="H394:N394"/>
    <mergeCell ref="H395:N395"/>
    <mergeCell ref="H396:N396"/>
    <mergeCell ref="H397:N397"/>
    <mergeCell ref="H386:N386"/>
    <mergeCell ref="H387:N387"/>
    <mergeCell ref="H388:N388"/>
    <mergeCell ref="H389:N389"/>
    <mergeCell ref="H390:N390"/>
    <mergeCell ref="H391:N391"/>
    <mergeCell ref="H404:N404"/>
    <mergeCell ref="H405:N405"/>
    <mergeCell ref="H407:N407"/>
    <mergeCell ref="H408:N408"/>
    <mergeCell ref="H409:N409"/>
    <mergeCell ref="H410:N410"/>
    <mergeCell ref="H398:N398"/>
    <mergeCell ref="H399:N399"/>
    <mergeCell ref="H400:N400"/>
    <mergeCell ref="H401:N401"/>
    <mergeCell ref="H402:N402"/>
    <mergeCell ref="H403:N403"/>
    <mergeCell ref="H417:N417"/>
    <mergeCell ref="H418:N418"/>
    <mergeCell ref="H419:N419"/>
    <mergeCell ref="H420:N420"/>
    <mergeCell ref="H421:N421"/>
    <mergeCell ref="H422:N422"/>
    <mergeCell ref="H411:N411"/>
    <mergeCell ref="H412:N412"/>
    <mergeCell ref="H413:N413"/>
    <mergeCell ref="H414:N414"/>
    <mergeCell ref="H415:N415"/>
    <mergeCell ref="H416:N416"/>
    <mergeCell ref="H429:N429"/>
    <mergeCell ref="H430:N430"/>
    <mergeCell ref="H431:N431"/>
    <mergeCell ref="H432:N432"/>
    <mergeCell ref="H433:N433"/>
    <mergeCell ref="H434:N434"/>
    <mergeCell ref="H423:N423"/>
    <mergeCell ref="H424:N424"/>
    <mergeCell ref="H425:N425"/>
    <mergeCell ref="H426:N426"/>
    <mergeCell ref="H427:N427"/>
    <mergeCell ref="H428:N428"/>
    <mergeCell ref="H443:N443"/>
    <mergeCell ref="H445:N445"/>
    <mergeCell ref="H446:N446"/>
    <mergeCell ref="H447:N447"/>
    <mergeCell ref="H448:N448"/>
    <mergeCell ref="H449:N449"/>
    <mergeCell ref="H435:N435"/>
    <mergeCell ref="H436:N436"/>
    <mergeCell ref="H437:N437"/>
    <mergeCell ref="H438:N438"/>
    <mergeCell ref="H442:N442"/>
    <mergeCell ref="H457:N457"/>
    <mergeCell ref="H458:N458"/>
    <mergeCell ref="H459:N459"/>
    <mergeCell ref="H460:N460"/>
    <mergeCell ref="H461:N461"/>
    <mergeCell ref="H462:N462"/>
    <mergeCell ref="H450:N450"/>
    <mergeCell ref="H451:N451"/>
    <mergeCell ref="H452:N452"/>
    <mergeCell ref="H453:N453"/>
    <mergeCell ref="H455:N455"/>
    <mergeCell ref="H456:N456"/>
    <mergeCell ref="H469:N469"/>
    <mergeCell ref="H470:N470"/>
    <mergeCell ref="H471:N471"/>
    <mergeCell ref="H472:N472"/>
    <mergeCell ref="H473:N473"/>
    <mergeCell ref="H474:N474"/>
    <mergeCell ref="H463:N463"/>
    <mergeCell ref="H464:N464"/>
    <mergeCell ref="H465:N465"/>
    <mergeCell ref="H466:N466"/>
    <mergeCell ref="H467:N467"/>
    <mergeCell ref="H468:N468"/>
    <mergeCell ref="H481:N481"/>
    <mergeCell ref="H483:N483"/>
    <mergeCell ref="H484:N484"/>
    <mergeCell ref="H485:N485"/>
    <mergeCell ref="H486:N486"/>
    <mergeCell ref="H487:N487"/>
    <mergeCell ref="H475:N475"/>
    <mergeCell ref="H476:N476"/>
    <mergeCell ref="H477:N477"/>
    <mergeCell ref="H478:N478"/>
    <mergeCell ref="H479:N479"/>
    <mergeCell ref="H480:N480"/>
    <mergeCell ref="H505:N505"/>
    <mergeCell ref="H506:N506"/>
    <mergeCell ref="H488:N488"/>
    <mergeCell ref="H499:N499"/>
    <mergeCell ref="H500:N500"/>
    <mergeCell ref="H489:N489"/>
    <mergeCell ref="H490:N490"/>
    <mergeCell ref="H491:N491"/>
    <mergeCell ref="H492:N492"/>
    <mergeCell ref="H493:N493"/>
    <mergeCell ref="H494:N494"/>
    <mergeCell ref="H513:N513"/>
    <mergeCell ref="H514:N514"/>
    <mergeCell ref="A539:N539"/>
    <mergeCell ref="F1:H1"/>
    <mergeCell ref="A2:N2"/>
    <mergeCell ref="C3:D3"/>
    <mergeCell ref="G3:N3"/>
    <mergeCell ref="B4:E4"/>
    <mergeCell ref="A5:H5"/>
    <mergeCell ref="A6:H6"/>
    <mergeCell ref="H507:N507"/>
    <mergeCell ref="H508:N508"/>
    <mergeCell ref="H509:N509"/>
    <mergeCell ref="H510:N510"/>
    <mergeCell ref="H495:N495"/>
    <mergeCell ref="H496:N496"/>
    <mergeCell ref="H497:N497"/>
    <mergeCell ref="H498:N498"/>
    <mergeCell ref="H511:N511"/>
    <mergeCell ref="H512:N512"/>
    <mergeCell ref="H501:N501"/>
    <mergeCell ref="H502:N502"/>
    <mergeCell ref="H503:N503"/>
    <mergeCell ref="H504:N504"/>
  </mergeCells>
  <pageMargins left="0.59055118110236227" right="0.51181102362204722" top="0.78740157480314965" bottom="0.32" header="0.19685039370078741" footer="0.19685039370078741"/>
  <pageSetup paperSize="9" scale="58" orientation="portrait" r:id="rId1"/>
  <headerFooter alignWithMargins="0"/>
  <rowBreaks count="12" manualBreakCount="12">
    <brk id="46" max="13" man="1"/>
    <brk id="89" max="13" man="1"/>
    <brk id="126" max="13" man="1"/>
    <brk id="157" max="13" man="1"/>
    <brk id="198" max="13" man="1"/>
    <brk id="232" max="13" man="1"/>
    <brk id="275" max="13" man="1"/>
    <brk id="317" max="13" man="1"/>
    <brk id="359" max="13" man="1"/>
    <brk id="401" max="13" man="1"/>
    <brk id="447" max="13" man="1"/>
    <brk id="4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 Анализ ПФХД (бюджетные)..</vt:lpstr>
      <vt:lpstr>'5 Анализ ПФХД (бюджетные)..'!Заголовки_для_печати</vt:lpstr>
      <vt:lpstr>'5 Анализ ПФХД (бюджетные)..'!Область_печати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КЦСОН</cp:lastModifiedBy>
  <cp:lastPrinted>2023-07-18T08:19:14Z</cp:lastPrinted>
  <dcterms:created xsi:type="dcterms:W3CDTF">1996-10-08T23:32:33Z</dcterms:created>
  <dcterms:modified xsi:type="dcterms:W3CDTF">2023-07-18T08:19:29Z</dcterms:modified>
</cp:coreProperties>
</file>